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D1B4DED-B797-45AC-AA23-671828054270}" xr6:coauthVersionLast="47" xr6:coauthVersionMax="47" xr10:uidLastSave="{00000000-0000-0000-0000-000000000000}"/>
  <bookViews>
    <workbookView xWindow="12975" yWindow="15" windowWidth="15315" windowHeight="15510" activeTab="2" xr2:uid="{00000000-000D-0000-FFFF-FFFF00000000}"/>
  </bookViews>
  <sheets>
    <sheet name="2021" sheetId="2" r:id="rId1"/>
    <sheet name="2021 (2)" sheetId="3" r:id="rId2"/>
    <sheet name="2025" sheetId="4" r:id="rId3"/>
  </sheets>
  <calcPr calcId="181029"/>
</workbook>
</file>

<file path=xl/calcChain.xml><?xml version="1.0" encoding="utf-8"?>
<calcChain xmlns="http://schemas.openxmlformats.org/spreadsheetml/2006/main">
  <c r="E16" i="4" l="1"/>
  <c r="D8" i="4"/>
  <c r="H26" i="4"/>
  <c r="H24" i="4"/>
  <c r="H23" i="4"/>
  <c r="H22" i="4"/>
  <c r="D16" i="4"/>
  <c r="H16" i="4" s="1"/>
  <c r="E21" i="4"/>
  <c r="H21" i="4" s="1"/>
  <c r="D21" i="4"/>
  <c r="E20" i="4"/>
  <c r="H14" i="4"/>
  <c r="E15" i="4"/>
  <c r="H15" i="4" s="1"/>
  <c r="D15" i="4"/>
  <c r="H11" i="4"/>
  <c r="H10" i="4"/>
  <c r="H9" i="4"/>
  <c r="H7" i="4"/>
  <c r="E8" i="4"/>
  <c r="E17" i="4" s="1"/>
  <c r="D17" i="4"/>
  <c r="E28" i="4"/>
  <c r="D28" i="4"/>
  <c r="E27" i="4"/>
  <c r="D27" i="4"/>
  <c r="E25" i="4"/>
  <c r="H25" i="4" s="1"/>
  <c r="D25" i="4"/>
  <c r="E19" i="4"/>
  <c r="D19" i="4"/>
  <c r="E18" i="4"/>
  <c r="D18" i="4"/>
  <c r="E13" i="4"/>
  <c r="D13" i="4"/>
  <c r="E12" i="4"/>
  <c r="D12" i="4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6" i="3"/>
  <c r="E16" i="3"/>
  <c r="E17" i="3"/>
  <c r="D18" i="3"/>
  <c r="E18" i="3"/>
  <c r="D19" i="3"/>
  <c r="E19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E7" i="3"/>
  <c r="R21" i="3"/>
  <c r="E21" i="3" s="1"/>
  <c r="Q21" i="3"/>
  <c r="D21" i="3" s="1"/>
  <c r="O21" i="3"/>
  <c r="N21" i="3"/>
  <c r="R20" i="3"/>
  <c r="E20" i="3" s="1"/>
  <c r="Q20" i="3"/>
  <c r="D20" i="3" s="1"/>
  <c r="R19" i="3"/>
  <c r="R18" i="3"/>
  <c r="R17" i="3"/>
  <c r="Q17" i="3"/>
  <c r="D17" i="3" s="1"/>
  <c r="M17" i="3"/>
  <c r="L17" i="3"/>
  <c r="O16" i="3"/>
  <c r="O20" i="3" s="1"/>
  <c r="N16" i="3"/>
  <c r="N20" i="3" s="1"/>
  <c r="M16" i="3"/>
  <c r="L16" i="3"/>
  <c r="K16" i="3"/>
  <c r="K18" i="3" s="1"/>
  <c r="R15" i="3"/>
  <c r="E15" i="3" s="1"/>
  <c r="O15" i="3"/>
  <c r="O17" i="3" s="1"/>
  <c r="N15" i="3"/>
  <c r="N17" i="3" s="1"/>
  <c r="J15" i="3"/>
  <c r="I15" i="3"/>
  <c r="Q7" i="3"/>
  <c r="Q15" i="3" s="1"/>
  <c r="D15" i="3" s="1"/>
  <c r="H17" i="4" l="1"/>
  <c r="D20" i="4"/>
  <c r="H20" i="4" s="1"/>
  <c r="D7" i="3"/>
  <c r="N7" i="2"/>
  <c r="N15" i="2" s="1"/>
  <c r="O21" i="2"/>
  <c r="N21" i="2"/>
  <c r="L21" i="2"/>
  <c r="K21" i="2"/>
  <c r="O20" i="2"/>
  <c r="N20" i="2"/>
  <c r="L20" i="2"/>
  <c r="O19" i="2"/>
  <c r="O18" i="2"/>
  <c r="H18" i="2"/>
  <c r="O17" i="2"/>
  <c r="N17" i="2"/>
  <c r="K17" i="2"/>
  <c r="J17" i="2"/>
  <c r="I17" i="2"/>
  <c r="L16" i="2"/>
  <c r="K16" i="2"/>
  <c r="K20" i="2" s="1"/>
  <c r="J16" i="2"/>
  <c r="I16" i="2"/>
  <c r="H16" i="2"/>
  <c r="O15" i="2"/>
  <c r="L15" i="2"/>
  <c r="L17" i="2" s="1"/>
  <c r="K15" i="2"/>
  <c r="G15" i="2"/>
  <c r="F15" i="2"/>
</calcChain>
</file>

<file path=xl/sharedStrings.xml><?xml version="1.0" encoding="utf-8"?>
<sst xmlns="http://schemas.openxmlformats.org/spreadsheetml/2006/main" count="368" uniqueCount="83">
  <si>
    <t>Наименование тарифа</t>
  </si>
  <si>
    <t>Действие тарифа</t>
  </si>
  <si>
    <t>1 полугодие 2018</t>
  </si>
  <si>
    <t>2 полугодие 2018</t>
  </si>
  <si>
    <t>1 полугодие 2019</t>
  </si>
  <si>
    <t>2 полугодие 2019</t>
  </si>
  <si>
    <t>1 полугодие 2020</t>
  </si>
  <si>
    <t>2 полугодие 2020</t>
  </si>
  <si>
    <t>№ 112-Т от 09.12.2020</t>
  </si>
  <si>
    <t>с 01.01.2021-31.12.2021</t>
  </si>
  <si>
    <t>2018-2021</t>
  </si>
  <si>
    <t>№ 108-т от 09.12.2020</t>
  </si>
  <si>
    <t>2019-2022</t>
  </si>
  <si>
    <t>№ 121-т от 09.12.2020</t>
  </si>
  <si>
    <t>№ 118-т от 09.12.2020</t>
  </si>
  <si>
    <t>2019-2021</t>
  </si>
  <si>
    <t>№ 113-т от 09.12.2020</t>
  </si>
  <si>
    <t>2019-2023</t>
  </si>
  <si>
    <t>№ 157-т от 15.12.2020</t>
  </si>
  <si>
    <t>Компонент "холодная вода", руб./куб.м.</t>
  </si>
  <si>
    <t>Компонент "тепловая энергия", руб./Гкал.</t>
  </si>
  <si>
    <t>№ 160-т от 15.12.2020</t>
  </si>
  <si>
    <t>2021-2024</t>
  </si>
  <si>
    <t>№ 148-т от 15.12.2020</t>
  </si>
  <si>
    <t>№ 159-т от 15.12.2020</t>
  </si>
  <si>
    <t>№ 110-т от 09.12.2020</t>
  </si>
  <si>
    <t>с 01.01.2020-31.12.2020</t>
  </si>
  <si>
    <t>Потребители</t>
  </si>
  <si>
    <t>Прочие потребители</t>
  </si>
  <si>
    <t>Население и приравненные к населению категории потребителей</t>
  </si>
  <si>
    <t>Ед. изм.</t>
  </si>
  <si>
    <t>руб./Гкал., без НДС</t>
  </si>
  <si>
    <t>руб./Гкал., с НДС</t>
  </si>
  <si>
    <t>Тарифы на тепловую энергию</t>
  </si>
  <si>
    <t>Льготные тарифы на тепловую энергию</t>
  </si>
  <si>
    <t>Тариф на услуги по передаче тепловой энергии по тепловым сетям, имеющим технологическое присоединение к источнику тепловой энергии ПО "ГТ Энерго"</t>
  </si>
  <si>
    <t>Тариф на услуги по передаче тепловой энергии по тепловым сетям, имеющим технологическое присоединение к тепловым сетям ПАО "Квадра"</t>
  </si>
  <si>
    <t>Тариф на услуги по передаче тепловой энергии по тепловым сетям, имеющим технологическое присоединение к тепловым сетям ООО "Жилищная инициатива-5"</t>
  </si>
  <si>
    <t>руб./куб.м., без НДС</t>
  </si>
  <si>
    <t>руб./куб.м., с НДС</t>
  </si>
  <si>
    <t>Тариф на горячую воду, поставляемую МУП "Тамбовтеплосервис" единой теплоснабжающей организации АО "ГТ Энерго"</t>
  </si>
  <si>
    <t>Тариф на горячую воду, поставляемую МУП "Тамбовтеплосервис" единой теплоснабжающей организации ООО "Жилищная инициатива-5"</t>
  </si>
  <si>
    <r>
      <t>2 полугодие 2018 с 19.09.2018-</t>
    </r>
    <r>
      <rPr>
        <b/>
        <sz val="20"/>
        <color theme="1"/>
        <rFont val="Times New Roman"/>
        <family val="1"/>
        <charset val="204"/>
      </rPr>
      <t>прочие потребители</t>
    </r>
    <r>
      <rPr>
        <sz val="20"/>
        <color theme="1"/>
        <rFont val="Times New Roman"/>
        <family val="1"/>
        <charset val="204"/>
      </rPr>
      <t>, с 29.09.2018-</t>
    </r>
    <r>
      <rPr>
        <b/>
        <sz val="20"/>
        <color theme="1"/>
        <rFont val="Times New Roman"/>
        <family val="1"/>
        <charset val="204"/>
      </rPr>
      <t>население</t>
    </r>
    <r>
      <rPr>
        <sz val="20"/>
        <color theme="1"/>
        <rFont val="Times New Roman"/>
        <family val="1"/>
        <charset val="204"/>
      </rPr>
      <t>, с 03.10.2018-</t>
    </r>
    <r>
      <rPr>
        <b/>
        <sz val="20"/>
        <color theme="1"/>
        <rFont val="Times New Roman"/>
        <family val="1"/>
        <charset val="204"/>
      </rPr>
      <t>ЖИ-5</t>
    </r>
  </si>
  <si>
    <t>№ приказа, дата</t>
  </si>
  <si>
    <t>срок действия тарифа</t>
  </si>
  <si>
    <t>Тариф на горячую воду, поставляемую МУП "Тамбовтеплосервис" единой теплоснабжающей организации ПАО "Квада-Генерирующая компания"</t>
  </si>
  <si>
    <t>Тариф на тепловую энергию(мощность), поставляемую МУП "Тамбовтеплосервис" муниципальному унитарному предприятию "Тамбовинвестсервис" с целью компенсации потерь тепловой энергии</t>
  </si>
  <si>
    <t>Тариф на теплоноситель</t>
  </si>
  <si>
    <t>Тариф на горячую воду, поставляемую МУП "Тамбовтеплосервис"</t>
  </si>
  <si>
    <r>
      <t xml:space="preserve">с 19.09.2018 г.                  </t>
    </r>
    <r>
      <rPr>
        <b/>
        <sz val="20"/>
        <color theme="1"/>
        <rFont val="Times New Roman"/>
        <family val="1"/>
        <charset val="204"/>
      </rPr>
      <t xml:space="preserve">    1769,63</t>
    </r>
  </si>
  <si>
    <r>
      <t xml:space="preserve">с 29.09.2018                    </t>
    </r>
    <r>
      <rPr>
        <b/>
        <sz val="20"/>
        <color theme="1"/>
        <rFont val="Times New Roman"/>
        <family val="1"/>
        <charset val="204"/>
      </rPr>
      <t xml:space="preserve"> 2088,16</t>
    </r>
  </si>
  <si>
    <r>
      <t xml:space="preserve">с 29.09.2018 г.                      </t>
    </r>
    <r>
      <rPr>
        <b/>
        <sz val="20"/>
        <color theme="1"/>
        <rFont val="Times New Roman"/>
        <family val="1"/>
        <charset val="204"/>
      </rPr>
      <t xml:space="preserve">    1861,65</t>
    </r>
  </si>
  <si>
    <r>
      <t xml:space="preserve">с 05.03.2019 г.               </t>
    </r>
    <r>
      <rPr>
        <b/>
        <sz val="20"/>
        <color theme="1"/>
        <rFont val="Times New Roman"/>
        <family val="1"/>
        <charset val="204"/>
      </rPr>
      <t xml:space="preserve">  228,69</t>
    </r>
  </si>
  <si>
    <r>
      <t xml:space="preserve">с 03.10.2018 г.                 </t>
    </r>
    <r>
      <rPr>
        <b/>
        <sz val="20"/>
        <color theme="1"/>
        <rFont val="Times New Roman"/>
        <family val="1"/>
        <charset val="204"/>
      </rPr>
      <t xml:space="preserve">   198,20</t>
    </r>
  </si>
  <si>
    <t xml:space="preserve">1 полугодие </t>
  </si>
  <si>
    <t xml:space="preserve">2 полугодие </t>
  </si>
  <si>
    <t>Тарифы, утвержденные МУП "Тамбовтеплосервис" на 2021 год</t>
  </si>
  <si>
    <t>Двухкомпонентный тариф на горячую воду в закрытой системе горячего водоснабжения</t>
  </si>
  <si>
    <t>2022-2026</t>
  </si>
  <si>
    <t>№ 153-т от 17.12.2024
№ 179-т от 25.12.2024 (в ред. от 17.12.2024)</t>
  </si>
  <si>
    <t>%роста</t>
  </si>
  <si>
    <t>Тарифы, утвержденные МУП "Тамбовтеплосервис" на 2025 год</t>
  </si>
  <si>
    <t>№ 152-т от 17.12.2024</t>
  </si>
  <si>
    <t>2024-2028</t>
  </si>
  <si>
    <t xml:space="preserve">№ 158-т от 18.12.2024
№ 181-т от 25.12.2024 
( вред. от 18.12.2024)
</t>
  </si>
  <si>
    <t>№ 144-т от 17.12.2024</t>
  </si>
  <si>
    <t>2025-2029</t>
  </si>
  <si>
    <t xml:space="preserve">№ 159-т от 18.12.2024
№ 181-т от 25.12.2024 
( вред. от 18.12.2024)
</t>
  </si>
  <si>
    <t>№ 151-т от 17.12.2024</t>
  </si>
  <si>
    <t>2023-2027</t>
  </si>
  <si>
    <t>№ 71-В от 11.12.2024</t>
  </si>
  <si>
    <r>
      <rPr>
        <b/>
        <sz val="20"/>
        <rFont val="Times New Roman"/>
        <family val="1"/>
        <charset val="204"/>
      </rPr>
      <t>Тепловая энергия, Прочие потребители</t>
    </r>
    <r>
      <rPr>
        <sz val="20"/>
        <rFont val="Times New Roman"/>
        <family val="1"/>
        <charset val="204"/>
      </rPr>
      <t xml:space="preserve">
 руб/Гкал, </t>
    </r>
    <r>
      <rPr>
        <u/>
        <sz val="20"/>
        <rFont val="Times New Roman"/>
        <family val="1"/>
        <charset val="204"/>
      </rPr>
      <t>без НДС</t>
    </r>
  </si>
  <si>
    <r>
      <rPr>
        <b/>
        <sz val="20"/>
        <rFont val="Times New Roman"/>
        <family val="1"/>
        <charset val="204"/>
      </rPr>
      <t>Тепловая энергия, Прочие потребители</t>
    </r>
    <r>
      <rPr>
        <sz val="20"/>
        <rFont val="Times New Roman"/>
        <family val="1"/>
        <charset val="204"/>
      </rPr>
      <t xml:space="preserve">
 руб/Гкал, с</t>
    </r>
    <r>
      <rPr>
        <u/>
        <sz val="20"/>
        <rFont val="Times New Roman"/>
        <family val="1"/>
        <charset val="204"/>
      </rPr>
      <t xml:space="preserve"> НДС</t>
    </r>
  </si>
  <si>
    <r>
      <rPr>
        <b/>
        <sz val="20"/>
        <rFont val="Times New Roman"/>
        <family val="1"/>
        <charset val="204"/>
      </rPr>
      <t>Льготные тарифы для населения,</t>
    </r>
    <r>
      <rPr>
        <sz val="20"/>
        <rFont val="Times New Roman"/>
        <family val="1"/>
        <charset val="204"/>
      </rPr>
      <t xml:space="preserve">
 руб/Гкал, </t>
    </r>
    <r>
      <rPr>
        <u/>
        <sz val="20"/>
        <rFont val="Times New Roman"/>
        <family val="1"/>
        <charset val="204"/>
      </rPr>
      <t>с НДС</t>
    </r>
  </si>
  <si>
    <r>
      <rPr>
        <b/>
        <sz val="20"/>
        <rFont val="Times New Roman"/>
        <family val="1"/>
        <charset val="204"/>
      </rPr>
      <t>Передача в зоне ПАО "Квадра"</t>
    </r>
    <r>
      <rPr>
        <sz val="20"/>
        <rFont val="Times New Roman"/>
        <family val="1"/>
        <charset val="204"/>
      </rPr>
      <t xml:space="preserve">, 
 руб/Гкал, </t>
    </r>
    <r>
      <rPr>
        <u/>
        <sz val="20"/>
        <rFont val="Times New Roman"/>
        <family val="1"/>
        <charset val="204"/>
      </rPr>
      <t>без НДС</t>
    </r>
  </si>
  <si>
    <r>
      <rPr>
        <b/>
        <sz val="20"/>
        <rFont val="Times New Roman"/>
        <family val="1"/>
        <charset val="204"/>
      </rPr>
      <t xml:space="preserve"> Теплоноситель,  </t>
    </r>
    <r>
      <rPr>
        <sz val="20"/>
        <rFont val="Times New Roman"/>
        <family val="1"/>
        <charset val="204"/>
      </rPr>
      <t xml:space="preserve">
руб/куб.м.,</t>
    </r>
    <r>
      <rPr>
        <u/>
        <sz val="20"/>
        <rFont val="Times New Roman"/>
        <family val="1"/>
        <charset val="204"/>
      </rPr>
      <t xml:space="preserve"> без НДС</t>
    </r>
  </si>
  <si>
    <r>
      <rPr>
        <b/>
        <sz val="20"/>
        <rFont val="Times New Roman"/>
        <family val="1"/>
        <charset val="204"/>
      </rPr>
      <t>Горячая вода</t>
    </r>
    <r>
      <rPr>
        <sz val="20"/>
        <rFont val="Times New Roman"/>
        <family val="1"/>
        <charset val="204"/>
      </rPr>
      <t xml:space="preserve"> прочие портебители, руб/Гкал, </t>
    </r>
    <r>
      <rPr>
        <u/>
        <sz val="20"/>
        <rFont val="Times New Roman"/>
        <family val="1"/>
        <charset val="204"/>
      </rPr>
      <t>без НДС</t>
    </r>
  </si>
  <si>
    <r>
      <rPr>
        <b/>
        <sz val="20"/>
        <rFont val="Times New Roman"/>
        <family val="1"/>
        <charset val="204"/>
      </rPr>
      <t xml:space="preserve"> Горячая вода прочие потребители</t>
    </r>
    <r>
      <rPr>
        <sz val="20"/>
        <rFont val="Times New Roman"/>
        <family val="1"/>
        <charset val="204"/>
      </rPr>
      <t xml:space="preserve">,  </t>
    </r>
    <r>
      <rPr>
        <u/>
        <sz val="20"/>
        <rFont val="Times New Roman"/>
        <family val="1"/>
        <charset val="204"/>
      </rPr>
      <t>без НДС</t>
    </r>
  </si>
  <si>
    <r>
      <t xml:space="preserve"> Горячая вода прочие потребители,  </t>
    </r>
    <r>
      <rPr>
        <u/>
        <sz val="20"/>
        <rFont val="Times New Roman"/>
        <family val="1"/>
        <charset val="204"/>
      </rPr>
      <t xml:space="preserve"> 
с НДС</t>
    </r>
  </si>
  <si>
    <r>
      <rPr>
        <b/>
        <sz val="20"/>
        <rFont val="Times New Roman"/>
        <family val="1"/>
        <charset val="204"/>
      </rPr>
      <t xml:space="preserve"> Горячая вода льготные тарифы населению</t>
    </r>
    <r>
      <rPr>
        <sz val="20"/>
        <rFont val="Times New Roman"/>
        <family val="1"/>
        <charset val="204"/>
      </rPr>
      <t xml:space="preserve">,  </t>
    </r>
    <r>
      <rPr>
        <u/>
        <sz val="20"/>
        <rFont val="Times New Roman"/>
        <family val="1"/>
        <charset val="204"/>
      </rPr>
      <t>с НДС</t>
    </r>
  </si>
  <si>
    <r>
      <rPr>
        <b/>
        <sz val="20"/>
        <rFont val="Times New Roman"/>
        <family val="1"/>
        <charset val="204"/>
      </rPr>
      <t xml:space="preserve"> Горячая вода лзона ПАО "Квадра"</t>
    </r>
    <r>
      <rPr>
        <sz val="20"/>
        <rFont val="Times New Roman"/>
        <family val="1"/>
        <charset val="204"/>
      </rPr>
      <t xml:space="preserve">,   </t>
    </r>
    <r>
      <rPr>
        <u/>
        <sz val="20"/>
        <rFont val="Times New Roman"/>
        <family val="1"/>
        <charset val="204"/>
      </rPr>
      <t>без  НДС</t>
    </r>
  </si>
  <si>
    <r>
      <rPr>
        <b/>
        <sz val="20"/>
        <rFont val="Times New Roman"/>
        <family val="1"/>
        <charset val="204"/>
      </rPr>
      <t>Тепловая энергия с целью компенсации потерь</t>
    </r>
    <r>
      <rPr>
        <sz val="20"/>
        <rFont val="Times New Roman"/>
        <family val="1"/>
        <charset val="204"/>
      </rPr>
      <t>, руб/Гкал,</t>
    </r>
    <r>
      <rPr>
        <u/>
        <sz val="20"/>
        <rFont val="Times New Roman"/>
        <family val="1"/>
        <charset val="204"/>
      </rPr>
      <t xml:space="preserve"> без НДС</t>
    </r>
  </si>
  <si>
    <r>
      <rPr>
        <b/>
        <sz val="20"/>
        <rFont val="Times New Roman"/>
        <family val="1"/>
        <charset val="204"/>
      </rPr>
      <t>Транспортировка питьевой воды</t>
    </r>
    <r>
      <rPr>
        <sz val="20"/>
        <rFont val="Times New Roman"/>
        <family val="1"/>
        <charset val="204"/>
      </rPr>
      <t xml:space="preserve">, руб/куб.м, </t>
    </r>
    <r>
      <rPr>
        <u/>
        <sz val="20"/>
        <rFont val="Times New Roman"/>
        <family val="1"/>
        <charset val="204"/>
      </rPr>
      <t>без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</si>
</sst>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6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5" fillId="0" borderId="5" xfId="0" applyFont="1" applyBorder="1"/>
    <xf numFmtId="10" fontId="1" fillId="2" borderId="2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5" fillId="2" borderId="3" xfId="0" applyNumberFormat="1" applyFont="1" applyFill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28"/>
  <sheetViews>
    <sheetView topLeftCell="A2" zoomScale="55" zoomScaleNormal="55" workbookViewId="0">
      <pane xSplit="4" ySplit="5" topLeftCell="E7" activePane="bottomRight" state="frozen"/>
      <selection activeCell="A2" sqref="A2"/>
      <selection pane="topRight" activeCell="C2" sqref="C2"/>
      <selection pane="bottomLeft" activeCell="A5" sqref="A5"/>
      <selection pane="bottomRight" activeCell="M5" sqref="M5:M6"/>
    </sheetView>
  </sheetViews>
  <sheetFormatPr defaultRowHeight="26.25" x14ac:dyDescent="0.4"/>
  <cols>
    <col min="1" max="1" width="97.42578125" style="10" customWidth="1"/>
    <col min="2" max="2" width="41.7109375" style="10" customWidth="1"/>
    <col min="3" max="3" width="62.85546875" style="10" customWidth="1"/>
    <col min="4" max="4" width="43.28515625" style="10" customWidth="1"/>
    <col min="5" max="5" width="55" style="9" customWidth="1"/>
    <col min="6" max="6" width="19" style="16" hidden="1" customWidth="1"/>
    <col min="7" max="7" width="18.28515625" style="16" hidden="1" customWidth="1"/>
    <col min="8" max="8" width="30.42578125" style="16" hidden="1" customWidth="1"/>
    <col min="9" max="9" width="19.42578125" style="9" hidden="1" customWidth="1"/>
    <col min="10" max="12" width="19" style="9" hidden="1" customWidth="1"/>
    <col min="13" max="13" width="54" style="9" customWidth="1"/>
    <col min="14" max="14" width="31.140625" style="9" customWidth="1"/>
    <col min="15" max="15" width="29.85546875" style="9" customWidth="1"/>
    <col min="16" max="16" width="30.28515625" style="9" hidden="1" customWidth="1"/>
    <col min="17" max="17" width="14.7109375" style="9" customWidth="1"/>
    <col min="18" max="16384" width="9.140625" style="9"/>
  </cols>
  <sheetData>
    <row r="3" spans="1:21" ht="33" x14ac:dyDescent="0.45">
      <c r="A3" s="32" t="s">
        <v>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21" x14ac:dyDescent="0.4">
      <c r="F4" s="9"/>
      <c r="G4" s="9"/>
      <c r="H4" s="9"/>
    </row>
    <row r="5" spans="1:21" x14ac:dyDescent="0.4">
      <c r="A5" s="28" t="s">
        <v>0</v>
      </c>
      <c r="B5" s="28" t="s">
        <v>30</v>
      </c>
      <c r="C5" s="28" t="s">
        <v>27</v>
      </c>
      <c r="D5" s="28" t="s">
        <v>43</v>
      </c>
      <c r="E5" s="28" t="s">
        <v>1</v>
      </c>
      <c r="F5" s="8"/>
      <c r="G5" s="8"/>
      <c r="H5" s="8"/>
      <c r="I5" s="33">
        <v>2019</v>
      </c>
      <c r="J5" s="33"/>
      <c r="K5" s="33">
        <v>2020</v>
      </c>
      <c r="L5" s="33"/>
      <c r="M5" s="35" t="s">
        <v>57</v>
      </c>
      <c r="N5" s="33">
        <v>2021</v>
      </c>
      <c r="O5" s="33"/>
      <c r="P5" s="34" t="s">
        <v>44</v>
      </c>
    </row>
    <row r="6" spans="1:21" ht="81" customHeight="1" x14ac:dyDescent="0.4">
      <c r="A6" s="29"/>
      <c r="B6" s="29"/>
      <c r="C6" s="29"/>
      <c r="D6" s="29"/>
      <c r="E6" s="29"/>
      <c r="F6" s="2" t="s">
        <v>2</v>
      </c>
      <c r="G6" s="2" t="s">
        <v>3</v>
      </c>
      <c r="H6" s="2" t="s">
        <v>42</v>
      </c>
      <c r="I6" s="2" t="s">
        <v>4</v>
      </c>
      <c r="J6" s="2" t="s">
        <v>5</v>
      </c>
      <c r="K6" s="2" t="s">
        <v>6</v>
      </c>
      <c r="L6" s="2" t="s">
        <v>7</v>
      </c>
      <c r="M6" s="36"/>
      <c r="N6" s="2" t="s">
        <v>54</v>
      </c>
      <c r="O6" s="2" t="s">
        <v>55</v>
      </c>
      <c r="P6" s="34"/>
    </row>
    <row r="7" spans="1:21" ht="61.5" customHeight="1" x14ac:dyDescent="0.4">
      <c r="A7" s="5" t="s">
        <v>33</v>
      </c>
      <c r="B7" s="5" t="s">
        <v>31</v>
      </c>
      <c r="C7" s="5" t="s">
        <v>28</v>
      </c>
      <c r="D7" s="6" t="s">
        <v>8</v>
      </c>
      <c r="E7" s="1" t="s">
        <v>9</v>
      </c>
      <c r="F7" s="11">
        <v>1810.68</v>
      </c>
      <c r="G7" s="11">
        <v>1800.15</v>
      </c>
      <c r="H7" s="3" t="s">
        <v>49</v>
      </c>
      <c r="I7" s="12">
        <v>1769.63</v>
      </c>
      <c r="J7" s="12">
        <v>1972.98</v>
      </c>
      <c r="K7" s="12">
        <v>1876.9</v>
      </c>
      <c r="L7" s="12">
        <v>1876.9</v>
      </c>
      <c r="M7" s="12"/>
      <c r="N7" s="12">
        <f>L7</f>
        <v>1876.9</v>
      </c>
      <c r="O7" s="12">
        <v>2127.7600000000002</v>
      </c>
      <c r="P7" s="4" t="s">
        <v>10</v>
      </c>
    </row>
    <row r="8" spans="1:21" ht="50.25" customHeight="1" x14ac:dyDescent="0.4">
      <c r="A8" s="5" t="s">
        <v>33</v>
      </c>
      <c r="B8" s="5" t="s">
        <v>32</v>
      </c>
      <c r="C8" s="5" t="s">
        <v>28</v>
      </c>
      <c r="D8" s="6" t="s">
        <v>8</v>
      </c>
      <c r="E8" s="1" t="s">
        <v>9</v>
      </c>
      <c r="F8" s="11"/>
      <c r="G8" s="11"/>
      <c r="H8" s="3" t="s">
        <v>50</v>
      </c>
      <c r="I8" s="12">
        <v>2123.56</v>
      </c>
      <c r="J8" s="12">
        <v>2367.5700000000002</v>
      </c>
      <c r="K8" s="12">
        <v>2252.2800000000002</v>
      </c>
      <c r="L8" s="12">
        <v>2252.2800000000002</v>
      </c>
      <c r="M8" s="12"/>
      <c r="N8" s="12">
        <v>2252.2800000000002</v>
      </c>
      <c r="O8" s="12">
        <v>2553.31</v>
      </c>
      <c r="P8" s="4" t="s">
        <v>10</v>
      </c>
      <c r="U8" s="13"/>
    </row>
    <row r="9" spans="1:21" ht="55.5" customHeight="1" x14ac:dyDescent="0.4">
      <c r="A9" s="5" t="s">
        <v>34</v>
      </c>
      <c r="B9" s="5" t="s">
        <v>32</v>
      </c>
      <c r="C9" s="5" t="s">
        <v>29</v>
      </c>
      <c r="D9" s="6" t="s">
        <v>8</v>
      </c>
      <c r="E9" s="1" t="s">
        <v>9</v>
      </c>
      <c r="F9" s="11"/>
      <c r="G9" s="11"/>
      <c r="H9" s="3" t="s">
        <v>51</v>
      </c>
      <c r="I9" s="12">
        <v>1893.2</v>
      </c>
      <c r="J9" s="12">
        <v>1931.06</v>
      </c>
      <c r="K9" s="12">
        <v>1931.06</v>
      </c>
      <c r="L9" s="12">
        <v>2008.3</v>
      </c>
      <c r="M9" s="12"/>
      <c r="N9" s="12">
        <v>2008.3</v>
      </c>
      <c r="O9" s="12">
        <v>2088.63</v>
      </c>
      <c r="P9" s="4" t="s">
        <v>10</v>
      </c>
    </row>
    <row r="10" spans="1:21" ht="108.75" customHeight="1" x14ac:dyDescent="0.4">
      <c r="A10" s="5" t="s">
        <v>35</v>
      </c>
      <c r="B10" s="5" t="s">
        <v>31</v>
      </c>
      <c r="C10" s="5" t="s">
        <v>28</v>
      </c>
      <c r="D10" s="6" t="s">
        <v>11</v>
      </c>
      <c r="E10" s="1" t="s">
        <v>9</v>
      </c>
      <c r="F10" s="11"/>
      <c r="G10" s="11"/>
      <c r="H10" s="3" t="s">
        <v>52</v>
      </c>
      <c r="I10" s="12">
        <v>228.69</v>
      </c>
      <c r="J10" s="12">
        <v>228.69</v>
      </c>
      <c r="K10" s="12">
        <v>228.69</v>
      </c>
      <c r="L10" s="12">
        <v>600.98</v>
      </c>
      <c r="M10" s="12"/>
      <c r="N10" s="12">
        <v>393.81</v>
      </c>
      <c r="O10" s="12">
        <v>393.81</v>
      </c>
      <c r="P10" s="14" t="s">
        <v>12</v>
      </c>
    </row>
    <row r="11" spans="1:21" ht="117" customHeight="1" x14ac:dyDescent="0.4">
      <c r="A11" s="5" t="s">
        <v>36</v>
      </c>
      <c r="B11" s="5" t="s">
        <v>31</v>
      </c>
      <c r="C11" s="5" t="s">
        <v>28</v>
      </c>
      <c r="D11" s="6" t="s">
        <v>13</v>
      </c>
      <c r="E11" s="1" t="s">
        <v>9</v>
      </c>
      <c r="F11" s="11"/>
      <c r="G11" s="11"/>
      <c r="H11" s="3" t="s">
        <v>53</v>
      </c>
      <c r="I11" s="12">
        <v>198.2</v>
      </c>
      <c r="J11" s="12">
        <v>228.75</v>
      </c>
      <c r="K11" s="12">
        <v>228.75</v>
      </c>
      <c r="L11" s="12">
        <v>213.96</v>
      </c>
      <c r="M11" s="12"/>
      <c r="N11" s="12">
        <v>213.96</v>
      </c>
      <c r="O11" s="12">
        <v>234.41</v>
      </c>
      <c r="P11" s="4" t="s">
        <v>10</v>
      </c>
    </row>
    <row r="12" spans="1:21" ht="105" customHeight="1" x14ac:dyDescent="0.4">
      <c r="A12" s="5" t="s">
        <v>37</v>
      </c>
      <c r="B12" s="5" t="s">
        <v>31</v>
      </c>
      <c r="C12" s="6" t="s">
        <v>28</v>
      </c>
      <c r="D12" s="6" t="s">
        <v>14</v>
      </c>
      <c r="E12" s="1" t="s">
        <v>9</v>
      </c>
      <c r="F12" s="11">
        <v>677.79</v>
      </c>
      <c r="G12" s="11">
        <v>677.79</v>
      </c>
      <c r="H12" s="11">
        <v>677.79</v>
      </c>
      <c r="I12" s="12">
        <v>307.83999999999997</v>
      </c>
      <c r="J12" s="12">
        <v>307.83999999999997</v>
      </c>
      <c r="K12" s="12">
        <v>307.83999999999997</v>
      </c>
      <c r="L12" s="12">
        <v>355.3</v>
      </c>
      <c r="M12" s="12"/>
      <c r="N12" s="12">
        <v>300.08999999999997</v>
      </c>
      <c r="O12" s="12">
        <v>300.08999999999997</v>
      </c>
      <c r="P12" s="4" t="s">
        <v>15</v>
      </c>
    </row>
    <row r="13" spans="1:21" ht="39" customHeight="1" x14ac:dyDescent="0.4">
      <c r="A13" s="6" t="s">
        <v>47</v>
      </c>
      <c r="B13" s="6" t="s">
        <v>38</v>
      </c>
      <c r="C13" s="6" t="s">
        <v>28</v>
      </c>
      <c r="D13" s="6" t="s">
        <v>16</v>
      </c>
      <c r="E13" s="1" t="s">
        <v>9</v>
      </c>
      <c r="F13" s="11">
        <v>157.86000000000001</v>
      </c>
      <c r="G13" s="11">
        <v>258.35000000000002</v>
      </c>
      <c r="H13" s="11">
        <v>258.35000000000002</v>
      </c>
      <c r="I13" s="12">
        <v>75.81</v>
      </c>
      <c r="J13" s="12">
        <v>75.81</v>
      </c>
      <c r="K13" s="12">
        <v>75.81</v>
      </c>
      <c r="L13" s="12">
        <v>82.17</v>
      </c>
      <c r="M13" s="12"/>
      <c r="N13" s="12">
        <v>82.17</v>
      </c>
      <c r="O13" s="12">
        <v>79.28</v>
      </c>
      <c r="P13" s="4" t="s">
        <v>17</v>
      </c>
    </row>
    <row r="14" spans="1:21" ht="55.5" customHeight="1" x14ac:dyDescent="0.4">
      <c r="A14" s="25" t="s">
        <v>48</v>
      </c>
      <c r="B14" s="6" t="s">
        <v>38</v>
      </c>
      <c r="C14" s="23" t="s">
        <v>28</v>
      </c>
      <c r="D14" s="26" t="s">
        <v>18</v>
      </c>
      <c r="E14" s="30" t="s">
        <v>9</v>
      </c>
      <c r="F14" s="11">
        <v>16.760000000000002</v>
      </c>
      <c r="G14" s="11">
        <v>17.55</v>
      </c>
      <c r="H14" s="11">
        <v>17.55</v>
      </c>
      <c r="I14" s="12">
        <v>17.55</v>
      </c>
      <c r="J14" s="12">
        <v>17.899999999999999</v>
      </c>
      <c r="K14" s="12">
        <v>19.28</v>
      </c>
      <c r="L14" s="12">
        <v>19.45</v>
      </c>
      <c r="M14" s="1" t="s">
        <v>19</v>
      </c>
      <c r="N14" s="12">
        <v>19.45</v>
      </c>
      <c r="O14" s="12">
        <v>21.21</v>
      </c>
      <c r="P14" s="27" t="s">
        <v>17</v>
      </c>
    </row>
    <row r="15" spans="1:21" ht="51.75" customHeight="1" x14ac:dyDescent="0.4">
      <c r="A15" s="25"/>
      <c r="B15" s="6" t="s">
        <v>31</v>
      </c>
      <c r="C15" s="24"/>
      <c r="D15" s="26"/>
      <c r="E15" s="31"/>
      <c r="F15" s="11">
        <f>F7</f>
        <v>1810.68</v>
      </c>
      <c r="G15" s="11">
        <f>G7</f>
        <v>1800.15</v>
      </c>
      <c r="H15" s="11">
        <v>1769.63</v>
      </c>
      <c r="I15" s="12">
        <v>1769.63</v>
      </c>
      <c r="J15" s="12">
        <v>1972.98</v>
      </c>
      <c r="K15" s="12">
        <f>K7</f>
        <v>1876.9</v>
      </c>
      <c r="L15" s="12">
        <f>L7</f>
        <v>1876.9</v>
      </c>
      <c r="M15" s="1" t="s">
        <v>20</v>
      </c>
      <c r="N15" s="12">
        <f>N7</f>
        <v>1876.9</v>
      </c>
      <c r="O15" s="12">
        <f>O7</f>
        <v>2127.7600000000002</v>
      </c>
      <c r="P15" s="27"/>
    </row>
    <row r="16" spans="1:21" ht="55.5" customHeight="1" x14ac:dyDescent="0.4">
      <c r="A16" s="25" t="s">
        <v>48</v>
      </c>
      <c r="B16" s="6" t="s">
        <v>39</v>
      </c>
      <c r="C16" s="23" t="s">
        <v>28</v>
      </c>
      <c r="D16" s="26" t="s">
        <v>18</v>
      </c>
      <c r="E16" s="30" t="s">
        <v>9</v>
      </c>
      <c r="F16" s="11"/>
      <c r="G16" s="11"/>
      <c r="H16" s="11">
        <f>H14*1.18</f>
        <v>20.709</v>
      </c>
      <c r="I16" s="12">
        <f t="shared" ref="I16:K17" si="0">I14*1.2</f>
        <v>21.06</v>
      </c>
      <c r="J16" s="12">
        <f t="shared" si="0"/>
        <v>21.479999999999997</v>
      </c>
      <c r="K16" s="12">
        <f>K14*1.2</f>
        <v>23.135999999999999</v>
      </c>
      <c r="L16" s="12">
        <f>L14*1.2</f>
        <v>23.34</v>
      </c>
      <c r="M16" s="1" t="s">
        <v>19</v>
      </c>
      <c r="N16" s="12">
        <v>23.34</v>
      </c>
      <c r="O16" s="12">
        <v>25.45</v>
      </c>
      <c r="P16" s="27" t="s">
        <v>17</v>
      </c>
    </row>
    <row r="17" spans="1:16" ht="51.75" customHeight="1" x14ac:dyDescent="0.4">
      <c r="A17" s="25"/>
      <c r="B17" s="6" t="s">
        <v>32</v>
      </c>
      <c r="C17" s="24"/>
      <c r="D17" s="26"/>
      <c r="E17" s="31"/>
      <c r="F17" s="11"/>
      <c r="G17" s="11"/>
      <c r="H17" s="11">
        <v>2088.16</v>
      </c>
      <c r="I17" s="12">
        <f t="shared" si="0"/>
        <v>2123.556</v>
      </c>
      <c r="J17" s="12">
        <f t="shared" si="0"/>
        <v>2367.576</v>
      </c>
      <c r="K17" s="12">
        <f t="shared" si="0"/>
        <v>2252.2800000000002</v>
      </c>
      <c r="L17" s="12">
        <f>L15*1.2</f>
        <v>2252.2800000000002</v>
      </c>
      <c r="M17" s="1" t="s">
        <v>20</v>
      </c>
      <c r="N17" s="12">
        <f>N8</f>
        <v>2252.2800000000002</v>
      </c>
      <c r="O17" s="12">
        <f>O8</f>
        <v>2553.31</v>
      </c>
      <c r="P17" s="27"/>
    </row>
    <row r="18" spans="1:16" ht="37.5" hidden="1" customHeight="1" x14ac:dyDescent="0.4">
      <c r="A18" s="25" t="s">
        <v>48</v>
      </c>
      <c r="B18" s="6"/>
      <c r="C18" s="6"/>
      <c r="D18" s="26" t="s">
        <v>18</v>
      </c>
      <c r="E18" s="1" t="s">
        <v>9</v>
      </c>
      <c r="F18" s="11"/>
      <c r="G18" s="11"/>
      <c r="H18" s="15">
        <f>H16</f>
        <v>20.709</v>
      </c>
      <c r="I18" s="12">
        <v>21.06</v>
      </c>
      <c r="J18" s="12">
        <v>21.48</v>
      </c>
      <c r="K18" s="12"/>
      <c r="L18" s="12"/>
      <c r="M18" s="1" t="s">
        <v>19</v>
      </c>
      <c r="N18" s="12"/>
      <c r="O18" s="17">
        <f t="shared" ref="O18:O19" si="1">J18/I18</f>
        <v>1.0199430199430199</v>
      </c>
      <c r="P18" s="27" t="s">
        <v>15</v>
      </c>
    </row>
    <row r="19" spans="1:16" ht="37.5" hidden="1" customHeight="1" x14ac:dyDescent="0.4">
      <c r="A19" s="25"/>
      <c r="B19" s="6"/>
      <c r="C19" s="6"/>
      <c r="D19" s="26"/>
      <c r="E19" s="1" t="s">
        <v>9</v>
      </c>
      <c r="F19" s="11"/>
      <c r="G19" s="11"/>
      <c r="H19" s="11">
        <v>1861.65</v>
      </c>
      <c r="I19" s="12">
        <v>1893.2</v>
      </c>
      <c r="J19" s="12">
        <v>1931.06</v>
      </c>
      <c r="K19" s="12"/>
      <c r="L19" s="12"/>
      <c r="M19" s="1" t="s">
        <v>20</v>
      </c>
      <c r="N19" s="12"/>
      <c r="O19" s="17">
        <f t="shared" si="1"/>
        <v>1.0199978871751532</v>
      </c>
      <c r="P19" s="27"/>
    </row>
    <row r="20" spans="1:16" ht="55.5" customHeight="1" x14ac:dyDescent="0.4">
      <c r="A20" s="25" t="s">
        <v>48</v>
      </c>
      <c r="B20" s="6" t="s">
        <v>39</v>
      </c>
      <c r="C20" s="30" t="s">
        <v>29</v>
      </c>
      <c r="D20" s="26" t="s">
        <v>18</v>
      </c>
      <c r="E20" s="30" t="s">
        <v>9</v>
      </c>
      <c r="F20" s="11"/>
      <c r="G20" s="11"/>
      <c r="H20" s="11"/>
      <c r="I20" s="12"/>
      <c r="J20" s="12"/>
      <c r="K20" s="12">
        <f>K16</f>
        <v>23.135999999999999</v>
      </c>
      <c r="L20" s="12">
        <f>L16</f>
        <v>23.34</v>
      </c>
      <c r="M20" s="1" t="s">
        <v>19</v>
      </c>
      <c r="N20" s="12">
        <f>N16</f>
        <v>23.34</v>
      </c>
      <c r="O20" s="12">
        <f>O16</f>
        <v>25.45</v>
      </c>
      <c r="P20" s="27" t="s">
        <v>17</v>
      </c>
    </row>
    <row r="21" spans="1:16" ht="51.75" customHeight="1" x14ac:dyDescent="0.4">
      <c r="A21" s="25"/>
      <c r="B21" s="6" t="s">
        <v>32</v>
      </c>
      <c r="C21" s="31"/>
      <c r="D21" s="26"/>
      <c r="E21" s="31"/>
      <c r="F21" s="11"/>
      <c r="G21" s="11"/>
      <c r="H21" s="11"/>
      <c r="I21" s="12"/>
      <c r="J21" s="12"/>
      <c r="K21" s="12">
        <f>K9</f>
        <v>1931.06</v>
      </c>
      <c r="L21" s="12">
        <f>L9</f>
        <v>2008.3</v>
      </c>
      <c r="M21" s="1" t="s">
        <v>20</v>
      </c>
      <c r="N21" s="12">
        <f>N9</f>
        <v>2008.3</v>
      </c>
      <c r="O21" s="12">
        <f>O9</f>
        <v>2088.63</v>
      </c>
      <c r="P21" s="27"/>
    </row>
    <row r="22" spans="1:16" ht="55.5" customHeight="1" x14ac:dyDescent="0.4">
      <c r="A22" s="25" t="s">
        <v>40</v>
      </c>
      <c r="B22" s="6" t="s">
        <v>38</v>
      </c>
      <c r="C22" s="23" t="s">
        <v>28</v>
      </c>
      <c r="D22" s="26" t="s">
        <v>21</v>
      </c>
      <c r="E22" s="30" t="s">
        <v>9</v>
      </c>
      <c r="F22" s="11"/>
      <c r="G22" s="11"/>
      <c r="H22" s="11"/>
      <c r="I22" s="12"/>
      <c r="J22" s="12"/>
      <c r="K22" s="12"/>
      <c r="L22" s="12"/>
      <c r="M22" s="1" t="s">
        <v>19</v>
      </c>
      <c r="N22" s="12">
        <v>19.45</v>
      </c>
      <c r="O22" s="12">
        <v>21.21</v>
      </c>
      <c r="P22" s="27" t="s">
        <v>22</v>
      </c>
    </row>
    <row r="23" spans="1:16" ht="51.75" customHeight="1" x14ac:dyDescent="0.4">
      <c r="A23" s="25"/>
      <c r="B23" s="6" t="s">
        <v>31</v>
      </c>
      <c r="C23" s="24"/>
      <c r="D23" s="26"/>
      <c r="E23" s="31"/>
      <c r="F23" s="11"/>
      <c r="G23" s="11"/>
      <c r="H23" s="11"/>
      <c r="I23" s="12"/>
      <c r="J23" s="12"/>
      <c r="K23" s="12"/>
      <c r="L23" s="12"/>
      <c r="M23" s="1" t="s">
        <v>20</v>
      </c>
      <c r="N23" s="12">
        <v>1804.23</v>
      </c>
      <c r="O23" s="12">
        <v>1804.23</v>
      </c>
      <c r="P23" s="27"/>
    </row>
    <row r="24" spans="1:16" ht="55.5" customHeight="1" x14ac:dyDescent="0.4">
      <c r="A24" s="25" t="s">
        <v>41</v>
      </c>
      <c r="B24" s="6" t="s">
        <v>38</v>
      </c>
      <c r="C24" s="23" t="s">
        <v>28</v>
      </c>
      <c r="D24" s="26" t="s">
        <v>23</v>
      </c>
      <c r="E24" s="30" t="s">
        <v>9</v>
      </c>
      <c r="F24" s="11"/>
      <c r="G24" s="11"/>
      <c r="H24" s="11"/>
      <c r="I24" s="12"/>
      <c r="J24" s="12"/>
      <c r="K24" s="12"/>
      <c r="L24" s="12"/>
      <c r="M24" s="1" t="s">
        <v>19</v>
      </c>
      <c r="N24" s="12">
        <v>19.45</v>
      </c>
      <c r="O24" s="12">
        <v>21.21</v>
      </c>
      <c r="P24" s="27" t="s">
        <v>22</v>
      </c>
    </row>
    <row r="25" spans="1:16" ht="51.75" customHeight="1" x14ac:dyDescent="0.4">
      <c r="A25" s="25"/>
      <c r="B25" s="6" t="s">
        <v>31</v>
      </c>
      <c r="C25" s="24"/>
      <c r="D25" s="26"/>
      <c r="E25" s="31"/>
      <c r="F25" s="11"/>
      <c r="G25" s="11"/>
      <c r="H25" s="11"/>
      <c r="I25" s="12"/>
      <c r="J25" s="12"/>
      <c r="K25" s="12"/>
      <c r="L25" s="12"/>
      <c r="M25" s="1" t="s">
        <v>20</v>
      </c>
      <c r="N25" s="12">
        <v>1655.33</v>
      </c>
      <c r="O25" s="12">
        <v>1707.9</v>
      </c>
      <c r="P25" s="27"/>
    </row>
    <row r="26" spans="1:16" ht="55.5" customHeight="1" x14ac:dyDescent="0.4">
      <c r="A26" s="25" t="s">
        <v>45</v>
      </c>
      <c r="B26" s="6" t="s">
        <v>38</v>
      </c>
      <c r="C26" s="23" t="s">
        <v>28</v>
      </c>
      <c r="D26" s="26" t="s">
        <v>24</v>
      </c>
      <c r="E26" s="30" t="s">
        <v>9</v>
      </c>
      <c r="F26" s="11"/>
      <c r="G26" s="11"/>
      <c r="H26" s="11"/>
      <c r="I26" s="12"/>
      <c r="J26" s="12"/>
      <c r="K26" s="12"/>
      <c r="L26" s="12"/>
      <c r="M26" s="1" t="s">
        <v>19</v>
      </c>
      <c r="N26" s="12">
        <v>19.45</v>
      </c>
      <c r="O26" s="12">
        <v>21.21</v>
      </c>
      <c r="P26" s="27" t="s">
        <v>22</v>
      </c>
    </row>
    <row r="27" spans="1:16" ht="51.75" customHeight="1" x14ac:dyDescent="0.4">
      <c r="A27" s="25"/>
      <c r="B27" s="6" t="s">
        <v>31</v>
      </c>
      <c r="C27" s="24"/>
      <c r="D27" s="26"/>
      <c r="E27" s="31"/>
      <c r="F27" s="11"/>
      <c r="G27" s="11"/>
      <c r="H27" s="11"/>
      <c r="I27" s="12"/>
      <c r="J27" s="12"/>
      <c r="K27" s="12"/>
      <c r="L27" s="12"/>
      <c r="M27" s="1" t="s">
        <v>20</v>
      </c>
      <c r="N27" s="12">
        <v>1665.49</v>
      </c>
      <c r="O27" s="12">
        <v>1725.5</v>
      </c>
      <c r="P27" s="27"/>
    </row>
    <row r="28" spans="1:16" ht="109.5" customHeight="1" x14ac:dyDescent="0.4">
      <c r="A28" s="5" t="s">
        <v>46</v>
      </c>
      <c r="B28" s="5" t="s">
        <v>31</v>
      </c>
      <c r="C28" s="5" t="s">
        <v>28</v>
      </c>
      <c r="D28" s="6" t="s">
        <v>25</v>
      </c>
      <c r="E28" s="18" t="s">
        <v>26</v>
      </c>
      <c r="F28" s="4"/>
      <c r="G28" s="4"/>
      <c r="H28" s="4"/>
      <c r="I28" s="12">
        <v>1260.5</v>
      </c>
      <c r="J28" s="12">
        <v>1260.5</v>
      </c>
      <c r="K28" s="12">
        <v>1260.5</v>
      </c>
      <c r="L28" s="12">
        <v>1422.51</v>
      </c>
      <c r="M28" s="12"/>
      <c r="N28" s="12">
        <v>1356.07</v>
      </c>
      <c r="O28" s="12">
        <v>1356.07</v>
      </c>
      <c r="P28" s="4" t="s">
        <v>12</v>
      </c>
    </row>
  </sheetData>
  <mergeCells count="44">
    <mergeCell ref="E26:E27"/>
    <mergeCell ref="A3:P3"/>
    <mergeCell ref="A5:A6"/>
    <mergeCell ref="D5:D6"/>
    <mergeCell ref="E5:E6"/>
    <mergeCell ref="I5:J5"/>
    <mergeCell ref="K5:L5"/>
    <mergeCell ref="N5:O5"/>
    <mergeCell ref="P5:P6"/>
    <mergeCell ref="M5:M6"/>
    <mergeCell ref="A14:A15"/>
    <mergeCell ref="D14:D15"/>
    <mergeCell ref="P14:P15"/>
    <mergeCell ref="A16:A17"/>
    <mergeCell ref="D16:D17"/>
    <mergeCell ref="P16:P17"/>
    <mergeCell ref="E14:E15"/>
    <mergeCell ref="E16:E17"/>
    <mergeCell ref="P24:P25"/>
    <mergeCell ref="A18:A19"/>
    <mergeCell ref="D18:D19"/>
    <mergeCell ref="P18:P19"/>
    <mergeCell ref="A20:A21"/>
    <mergeCell ref="D20:D21"/>
    <mergeCell ref="P20:P21"/>
    <mergeCell ref="E20:E21"/>
    <mergeCell ref="E22:E23"/>
    <mergeCell ref="E24:E25"/>
    <mergeCell ref="C26:C27"/>
    <mergeCell ref="A26:A27"/>
    <mergeCell ref="D26:D27"/>
    <mergeCell ref="P26:P27"/>
    <mergeCell ref="C5:C6"/>
    <mergeCell ref="B5:B6"/>
    <mergeCell ref="C14:C15"/>
    <mergeCell ref="C16:C17"/>
    <mergeCell ref="C20:C21"/>
    <mergeCell ref="C22:C23"/>
    <mergeCell ref="C24:C25"/>
    <mergeCell ref="A22:A23"/>
    <mergeCell ref="D22:D23"/>
    <mergeCell ref="P22:P23"/>
    <mergeCell ref="A24:A25"/>
    <mergeCell ref="D24:D25"/>
  </mergeCells>
  <pageMargins left="0.70866141732283472" right="0.70866141732283472" top="0.15748031496062992" bottom="0.74803149606299213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X28"/>
  <sheetViews>
    <sheetView zoomScale="55" zoomScaleNormal="55" workbookViewId="0">
      <selection activeCell="A3" sqref="A3:S3"/>
    </sheetView>
  </sheetViews>
  <sheetFormatPr defaultRowHeight="26.25" x14ac:dyDescent="0.4"/>
  <cols>
    <col min="1" max="1" width="97.42578125" style="10" customWidth="1"/>
    <col min="2" max="2" width="41.7109375" style="10" customWidth="1"/>
    <col min="3" max="3" width="54" style="9" customWidth="1"/>
    <col min="4" max="5" width="41.7109375" style="10" customWidth="1"/>
    <col min="6" max="6" width="62.85546875" style="10" customWidth="1"/>
    <col min="7" max="7" width="43.28515625" style="10" customWidth="1"/>
    <col min="8" max="8" width="55" style="9" customWidth="1"/>
    <col min="9" max="9" width="19" style="16" hidden="1" customWidth="1"/>
    <col min="10" max="10" width="18.28515625" style="16" hidden="1" customWidth="1"/>
    <col min="11" max="11" width="30.42578125" style="16" hidden="1" customWidth="1"/>
    <col min="12" max="12" width="19.42578125" style="9" hidden="1" customWidth="1"/>
    <col min="13" max="15" width="19" style="9" hidden="1" customWidth="1"/>
    <col min="16" max="16" width="54" style="9" hidden="1" customWidth="1"/>
    <col min="17" max="17" width="31.140625" style="9" hidden="1" customWidth="1"/>
    <col min="18" max="18" width="29.85546875" style="9" hidden="1" customWidth="1"/>
    <col min="19" max="19" width="30.28515625" style="9" hidden="1" customWidth="1"/>
    <col min="20" max="20" width="14.7109375" style="9" customWidth="1"/>
    <col min="21" max="16384" width="9.140625" style="9"/>
  </cols>
  <sheetData>
    <row r="3" spans="1:24" ht="33" x14ac:dyDescent="0.45">
      <c r="A3" s="32" t="s">
        <v>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x14ac:dyDescent="0.4">
      <c r="I4" s="9"/>
      <c r="J4" s="9"/>
      <c r="K4" s="9"/>
    </row>
    <row r="5" spans="1:24" x14ac:dyDescent="0.4">
      <c r="A5" s="28" t="s">
        <v>0</v>
      </c>
      <c r="B5" s="28" t="s">
        <v>30</v>
      </c>
      <c r="C5" s="34" t="s">
        <v>57</v>
      </c>
      <c r="D5" s="37">
        <v>2021</v>
      </c>
      <c r="E5" s="37"/>
      <c r="F5" s="28" t="s">
        <v>27</v>
      </c>
      <c r="G5" s="28" t="s">
        <v>43</v>
      </c>
      <c r="H5" s="28" t="s">
        <v>1</v>
      </c>
      <c r="I5" s="8"/>
      <c r="J5" s="8"/>
      <c r="K5" s="8"/>
      <c r="L5" s="33">
        <v>2019</v>
      </c>
      <c r="M5" s="33"/>
      <c r="N5" s="33">
        <v>2020</v>
      </c>
      <c r="O5" s="33"/>
      <c r="P5" s="35" t="s">
        <v>57</v>
      </c>
      <c r="Q5" s="33">
        <v>2021</v>
      </c>
      <c r="R5" s="33"/>
      <c r="S5" s="34" t="s">
        <v>44</v>
      </c>
    </row>
    <row r="6" spans="1:24" ht="81" customHeight="1" x14ac:dyDescent="0.4">
      <c r="A6" s="29"/>
      <c r="B6" s="29"/>
      <c r="C6" s="34"/>
      <c r="D6" s="7" t="s">
        <v>54</v>
      </c>
      <c r="E6" s="7" t="s">
        <v>55</v>
      </c>
      <c r="F6" s="29"/>
      <c r="G6" s="29"/>
      <c r="H6" s="29"/>
      <c r="I6" s="2" t="s">
        <v>2</v>
      </c>
      <c r="J6" s="2" t="s">
        <v>3</v>
      </c>
      <c r="K6" s="2" t="s">
        <v>42</v>
      </c>
      <c r="L6" s="2" t="s">
        <v>4</v>
      </c>
      <c r="M6" s="2" t="s">
        <v>5</v>
      </c>
      <c r="N6" s="2" t="s">
        <v>6</v>
      </c>
      <c r="O6" s="2" t="s">
        <v>7</v>
      </c>
      <c r="P6" s="36"/>
      <c r="Q6" s="2" t="s">
        <v>54</v>
      </c>
      <c r="R6" s="2" t="s">
        <v>55</v>
      </c>
      <c r="S6" s="34"/>
    </row>
    <row r="7" spans="1:24" ht="61.5" customHeight="1" x14ac:dyDescent="0.4">
      <c r="A7" s="2" t="s">
        <v>33</v>
      </c>
      <c r="B7" s="2" t="s">
        <v>31</v>
      </c>
      <c r="C7" s="20"/>
      <c r="D7" s="21">
        <f>Q7</f>
        <v>1876.9</v>
      </c>
      <c r="E7" s="21">
        <f>R7</f>
        <v>2127.7600000000002</v>
      </c>
      <c r="F7" s="2" t="s">
        <v>28</v>
      </c>
      <c r="G7" s="19" t="s">
        <v>8</v>
      </c>
      <c r="H7" s="2" t="s">
        <v>9</v>
      </c>
      <c r="I7" s="11">
        <v>1810.68</v>
      </c>
      <c r="J7" s="11">
        <v>1800.15</v>
      </c>
      <c r="K7" s="3" t="s">
        <v>49</v>
      </c>
      <c r="L7" s="12">
        <v>1769.63</v>
      </c>
      <c r="M7" s="12">
        <v>1972.98</v>
      </c>
      <c r="N7" s="12">
        <v>1876.9</v>
      </c>
      <c r="O7" s="12">
        <v>1876.9</v>
      </c>
      <c r="P7" s="12"/>
      <c r="Q7" s="12">
        <f>O7</f>
        <v>1876.9</v>
      </c>
      <c r="R7" s="12">
        <v>2127.7600000000002</v>
      </c>
      <c r="S7" s="4" t="s">
        <v>10</v>
      </c>
    </row>
    <row r="8" spans="1:24" ht="50.25" customHeight="1" x14ac:dyDescent="0.4">
      <c r="A8" s="2" t="s">
        <v>33</v>
      </c>
      <c r="B8" s="2" t="s">
        <v>32</v>
      </c>
      <c r="C8" s="20"/>
      <c r="D8" s="21">
        <f t="shared" ref="D8:D28" si="0">Q8</f>
        <v>2252.2800000000002</v>
      </c>
      <c r="E8" s="21">
        <f t="shared" ref="E8:E28" si="1">R8</f>
        <v>2553.31</v>
      </c>
      <c r="F8" s="2" t="s">
        <v>28</v>
      </c>
      <c r="G8" s="19" t="s">
        <v>8</v>
      </c>
      <c r="H8" s="2" t="s">
        <v>9</v>
      </c>
      <c r="I8" s="11"/>
      <c r="J8" s="11"/>
      <c r="K8" s="3" t="s">
        <v>50</v>
      </c>
      <c r="L8" s="12">
        <v>2123.56</v>
      </c>
      <c r="M8" s="12">
        <v>2367.5700000000002</v>
      </c>
      <c r="N8" s="12">
        <v>2252.2800000000002</v>
      </c>
      <c r="O8" s="12">
        <v>2252.2800000000002</v>
      </c>
      <c r="P8" s="12"/>
      <c r="Q8" s="12">
        <v>2252.2800000000002</v>
      </c>
      <c r="R8" s="12">
        <v>2553.31</v>
      </c>
      <c r="S8" s="4" t="s">
        <v>10</v>
      </c>
      <c r="X8" s="13"/>
    </row>
    <row r="9" spans="1:24" ht="55.5" customHeight="1" x14ac:dyDescent="0.4">
      <c r="A9" s="2" t="s">
        <v>34</v>
      </c>
      <c r="B9" s="2" t="s">
        <v>32</v>
      </c>
      <c r="C9" s="20"/>
      <c r="D9" s="21">
        <f t="shared" si="0"/>
        <v>2008.3</v>
      </c>
      <c r="E9" s="21">
        <f t="shared" si="1"/>
        <v>2088.63</v>
      </c>
      <c r="F9" s="2" t="s">
        <v>29</v>
      </c>
      <c r="G9" s="19" t="s">
        <v>8</v>
      </c>
      <c r="H9" s="2" t="s">
        <v>9</v>
      </c>
      <c r="I9" s="11"/>
      <c r="J9" s="11"/>
      <c r="K9" s="3" t="s">
        <v>51</v>
      </c>
      <c r="L9" s="12">
        <v>1893.2</v>
      </c>
      <c r="M9" s="12">
        <v>1931.06</v>
      </c>
      <c r="N9" s="12">
        <v>1931.06</v>
      </c>
      <c r="O9" s="12">
        <v>2008.3</v>
      </c>
      <c r="P9" s="12"/>
      <c r="Q9" s="12">
        <v>2008.3</v>
      </c>
      <c r="R9" s="12">
        <v>2088.63</v>
      </c>
      <c r="S9" s="4" t="s">
        <v>10</v>
      </c>
    </row>
    <row r="10" spans="1:24" ht="108.75" customHeight="1" x14ac:dyDescent="0.4">
      <c r="A10" s="2" t="s">
        <v>35</v>
      </c>
      <c r="B10" s="2" t="s">
        <v>31</v>
      </c>
      <c r="C10" s="20"/>
      <c r="D10" s="21">
        <f t="shared" si="0"/>
        <v>393.81</v>
      </c>
      <c r="E10" s="21">
        <f t="shared" si="1"/>
        <v>393.81</v>
      </c>
      <c r="F10" s="2" t="s">
        <v>28</v>
      </c>
      <c r="G10" s="19" t="s">
        <v>11</v>
      </c>
      <c r="H10" s="2" t="s">
        <v>9</v>
      </c>
      <c r="I10" s="11"/>
      <c r="J10" s="11"/>
      <c r="K10" s="3" t="s">
        <v>52</v>
      </c>
      <c r="L10" s="12">
        <v>228.69</v>
      </c>
      <c r="M10" s="12">
        <v>228.69</v>
      </c>
      <c r="N10" s="12">
        <v>228.69</v>
      </c>
      <c r="O10" s="12">
        <v>600.98</v>
      </c>
      <c r="P10" s="12"/>
      <c r="Q10" s="12">
        <v>393.81</v>
      </c>
      <c r="R10" s="12">
        <v>393.81</v>
      </c>
      <c r="S10" s="14" t="s">
        <v>12</v>
      </c>
    </row>
    <row r="11" spans="1:24" ht="117" customHeight="1" x14ac:dyDescent="0.4">
      <c r="A11" s="2" t="s">
        <v>36</v>
      </c>
      <c r="B11" s="2" t="s">
        <v>31</v>
      </c>
      <c r="C11" s="20"/>
      <c r="D11" s="21">
        <f t="shared" si="0"/>
        <v>213.96</v>
      </c>
      <c r="E11" s="21">
        <f t="shared" si="1"/>
        <v>234.41</v>
      </c>
      <c r="F11" s="2" t="s">
        <v>28</v>
      </c>
      <c r="G11" s="19" t="s">
        <v>13</v>
      </c>
      <c r="H11" s="2" t="s">
        <v>9</v>
      </c>
      <c r="I11" s="11"/>
      <c r="J11" s="11"/>
      <c r="K11" s="3" t="s">
        <v>53</v>
      </c>
      <c r="L11" s="12">
        <v>198.2</v>
      </c>
      <c r="M11" s="12">
        <v>228.75</v>
      </c>
      <c r="N11" s="12">
        <v>228.75</v>
      </c>
      <c r="O11" s="12">
        <v>213.96</v>
      </c>
      <c r="P11" s="12"/>
      <c r="Q11" s="12">
        <v>213.96</v>
      </c>
      <c r="R11" s="12">
        <v>234.41</v>
      </c>
      <c r="S11" s="4" t="s">
        <v>10</v>
      </c>
    </row>
    <row r="12" spans="1:24" ht="105" customHeight="1" x14ac:dyDescent="0.4">
      <c r="A12" s="2" t="s">
        <v>37</v>
      </c>
      <c r="B12" s="2" t="s">
        <v>31</v>
      </c>
      <c r="C12" s="20"/>
      <c r="D12" s="21">
        <f t="shared" si="0"/>
        <v>300.08999999999997</v>
      </c>
      <c r="E12" s="21">
        <f t="shared" si="1"/>
        <v>300.08999999999997</v>
      </c>
      <c r="F12" s="19" t="s">
        <v>28</v>
      </c>
      <c r="G12" s="19" t="s">
        <v>14</v>
      </c>
      <c r="H12" s="2" t="s">
        <v>9</v>
      </c>
      <c r="I12" s="11">
        <v>677.79</v>
      </c>
      <c r="J12" s="11">
        <v>677.79</v>
      </c>
      <c r="K12" s="11">
        <v>677.79</v>
      </c>
      <c r="L12" s="12">
        <v>307.83999999999997</v>
      </c>
      <c r="M12" s="12">
        <v>307.83999999999997</v>
      </c>
      <c r="N12" s="12">
        <v>307.83999999999997</v>
      </c>
      <c r="O12" s="12">
        <v>355.3</v>
      </c>
      <c r="P12" s="12"/>
      <c r="Q12" s="12">
        <v>300.08999999999997</v>
      </c>
      <c r="R12" s="12">
        <v>300.08999999999997</v>
      </c>
      <c r="S12" s="4" t="s">
        <v>15</v>
      </c>
    </row>
    <row r="13" spans="1:24" ht="39" customHeight="1" x14ac:dyDescent="0.4">
      <c r="A13" s="19" t="s">
        <v>47</v>
      </c>
      <c r="B13" s="19" t="s">
        <v>38</v>
      </c>
      <c r="C13" s="20"/>
      <c r="D13" s="21">
        <f t="shared" si="0"/>
        <v>82.17</v>
      </c>
      <c r="E13" s="21">
        <f t="shared" si="1"/>
        <v>79.28</v>
      </c>
      <c r="F13" s="19" t="s">
        <v>28</v>
      </c>
      <c r="G13" s="19" t="s">
        <v>16</v>
      </c>
      <c r="H13" s="2" t="s">
        <v>9</v>
      </c>
      <c r="I13" s="11">
        <v>157.86000000000001</v>
      </c>
      <c r="J13" s="11">
        <v>258.35000000000002</v>
      </c>
      <c r="K13" s="11">
        <v>258.35000000000002</v>
      </c>
      <c r="L13" s="12">
        <v>75.81</v>
      </c>
      <c r="M13" s="12">
        <v>75.81</v>
      </c>
      <c r="N13" s="12">
        <v>75.81</v>
      </c>
      <c r="O13" s="12">
        <v>82.17</v>
      </c>
      <c r="P13" s="12"/>
      <c r="Q13" s="12">
        <v>82.17</v>
      </c>
      <c r="R13" s="12">
        <v>79.28</v>
      </c>
      <c r="S13" s="4" t="s">
        <v>17</v>
      </c>
    </row>
    <row r="14" spans="1:24" ht="55.5" customHeight="1" x14ac:dyDescent="0.4">
      <c r="A14" s="34" t="s">
        <v>48</v>
      </c>
      <c r="B14" s="19" t="s">
        <v>38</v>
      </c>
      <c r="C14" s="2" t="s">
        <v>19</v>
      </c>
      <c r="D14" s="21">
        <f t="shared" si="0"/>
        <v>19.45</v>
      </c>
      <c r="E14" s="21">
        <f t="shared" si="1"/>
        <v>21.21</v>
      </c>
      <c r="F14" s="28" t="s">
        <v>28</v>
      </c>
      <c r="G14" s="37" t="s">
        <v>18</v>
      </c>
      <c r="H14" s="35" t="s">
        <v>9</v>
      </c>
      <c r="I14" s="11">
        <v>16.760000000000002</v>
      </c>
      <c r="J14" s="11">
        <v>17.55</v>
      </c>
      <c r="K14" s="11">
        <v>17.55</v>
      </c>
      <c r="L14" s="12">
        <v>17.55</v>
      </c>
      <c r="M14" s="12">
        <v>17.899999999999999</v>
      </c>
      <c r="N14" s="12">
        <v>19.28</v>
      </c>
      <c r="O14" s="12">
        <v>19.45</v>
      </c>
      <c r="P14" s="1" t="s">
        <v>19</v>
      </c>
      <c r="Q14" s="12">
        <v>19.45</v>
      </c>
      <c r="R14" s="12">
        <v>21.21</v>
      </c>
      <c r="S14" s="27" t="s">
        <v>17</v>
      </c>
    </row>
    <row r="15" spans="1:24" ht="51.75" customHeight="1" x14ac:dyDescent="0.4">
      <c r="A15" s="34"/>
      <c r="B15" s="19" t="s">
        <v>31</v>
      </c>
      <c r="C15" s="2" t="s">
        <v>20</v>
      </c>
      <c r="D15" s="21">
        <f t="shared" si="0"/>
        <v>1876.9</v>
      </c>
      <c r="E15" s="21">
        <f t="shared" si="1"/>
        <v>2127.7600000000002</v>
      </c>
      <c r="F15" s="29"/>
      <c r="G15" s="37"/>
      <c r="H15" s="36"/>
      <c r="I15" s="11">
        <f>I7</f>
        <v>1810.68</v>
      </c>
      <c r="J15" s="11">
        <f>J7</f>
        <v>1800.15</v>
      </c>
      <c r="K15" s="11">
        <v>1769.63</v>
      </c>
      <c r="L15" s="12">
        <v>1769.63</v>
      </c>
      <c r="M15" s="12">
        <v>1972.98</v>
      </c>
      <c r="N15" s="12">
        <f>N7</f>
        <v>1876.9</v>
      </c>
      <c r="O15" s="12">
        <f>O7</f>
        <v>1876.9</v>
      </c>
      <c r="P15" s="1" t="s">
        <v>20</v>
      </c>
      <c r="Q15" s="12">
        <f>Q7</f>
        <v>1876.9</v>
      </c>
      <c r="R15" s="12">
        <f>R7</f>
        <v>2127.7600000000002</v>
      </c>
      <c r="S15" s="27"/>
    </row>
    <row r="16" spans="1:24" ht="55.5" customHeight="1" x14ac:dyDescent="0.4">
      <c r="A16" s="34" t="s">
        <v>48</v>
      </c>
      <c r="B16" s="19" t="s">
        <v>39</v>
      </c>
      <c r="C16" s="2" t="s">
        <v>19</v>
      </c>
      <c r="D16" s="21">
        <f t="shared" si="0"/>
        <v>23.34</v>
      </c>
      <c r="E16" s="21">
        <f t="shared" si="1"/>
        <v>25.45</v>
      </c>
      <c r="F16" s="28" t="s">
        <v>28</v>
      </c>
      <c r="G16" s="37" t="s">
        <v>18</v>
      </c>
      <c r="H16" s="35" t="s">
        <v>9</v>
      </c>
      <c r="I16" s="11"/>
      <c r="J16" s="11"/>
      <c r="K16" s="11">
        <f>K14*1.18</f>
        <v>20.709</v>
      </c>
      <c r="L16" s="12">
        <f t="shared" ref="L16:N17" si="2">L14*1.2</f>
        <v>21.06</v>
      </c>
      <c r="M16" s="12">
        <f t="shared" si="2"/>
        <v>21.479999999999997</v>
      </c>
      <c r="N16" s="12">
        <f>N14*1.2</f>
        <v>23.135999999999999</v>
      </c>
      <c r="O16" s="12">
        <f>O14*1.2</f>
        <v>23.34</v>
      </c>
      <c r="P16" s="1" t="s">
        <v>19</v>
      </c>
      <c r="Q16" s="12">
        <v>23.34</v>
      </c>
      <c r="R16" s="12">
        <v>25.45</v>
      </c>
      <c r="S16" s="27" t="s">
        <v>17</v>
      </c>
    </row>
    <row r="17" spans="1:19" ht="51.75" customHeight="1" x14ac:dyDescent="0.4">
      <c r="A17" s="34"/>
      <c r="B17" s="19" t="s">
        <v>32</v>
      </c>
      <c r="C17" s="2" t="s">
        <v>20</v>
      </c>
      <c r="D17" s="21">
        <f t="shared" si="0"/>
        <v>2252.2800000000002</v>
      </c>
      <c r="E17" s="21">
        <f t="shared" si="1"/>
        <v>2553.31</v>
      </c>
      <c r="F17" s="29"/>
      <c r="G17" s="37"/>
      <c r="H17" s="36"/>
      <c r="I17" s="11"/>
      <c r="J17" s="11"/>
      <c r="K17" s="11">
        <v>2088.16</v>
      </c>
      <c r="L17" s="12">
        <f t="shared" si="2"/>
        <v>2123.556</v>
      </c>
      <c r="M17" s="12">
        <f t="shared" si="2"/>
        <v>2367.576</v>
      </c>
      <c r="N17" s="12">
        <f t="shared" si="2"/>
        <v>2252.2800000000002</v>
      </c>
      <c r="O17" s="12">
        <f>O15*1.2</f>
        <v>2252.2800000000002</v>
      </c>
      <c r="P17" s="1" t="s">
        <v>20</v>
      </c>
      <c r="Q17" s="12">
        <f>Q8</f>
        <v>2252.2800000000002</v>
      </c>
      <c r="R17" s="12">
        <f>R8</f>
        <v>2553.31</v>
      </c>
      <c r="S17" s="27"/>
    </row>
    <row r="18" spans="1:19" ht="37.5" hidden="1" customHeight="1" x14ac:dyDescent="0.4">
      <c r="A18" s="34" t="s">
        <v>48</v>
      </c>
      <c r="B18" s="19"/>
      <c r="C18" s="2" t="s">
        <v>19</v>
      </c>
      <c r="D18" s="21">
        <f t="shared" si="0"/>
        <v>0</v>
      </c>
      <c r="E18" s="21">
        <f t="shared" si="1"/>
        <v>1.0199430199430199</v>
      </c>
      <c r="F18" s="19"/>
      <c r="G18" s="37" t="s">
        <v>18</v>
      </c>
      <c r="H18" s="2" t="s">
        <v>9</v>
      </c>
      <c r="I18" s="11"/>
      <c r="J18" s="11"/>
      <c r="K18" s="15">
        <f>K16</f>
        <v>20.709</v>
      </c>
      <c r="L18" s="12">
        <v>21.06</v>
      </c>
      <c r="M18" s="12">
        <v>21.48</v>
      </c>
      <c r="N18" s="12"/>
      <c r="O18" s="12"/>
      <c r="P18" s="1" t="s">
        <v>19</v>
      </c>
      <c r="Q18" s="12"/>
      <c r="R18" s="17">
        <f t="shared" ref="R18:R19" si="3">M18/L18</f>
        <v>1.0199430199430199</v>
      </c>
      <c r="S18" s="27" t="s">
        <v>15</v>
      </c>
    </row>
    <row r="19" spans="1:19" ht="37.5" hidden="1" customHeight="1" x14ac:dyDescent="0.4">
      <c r="A19" s="34"/>
      <c r="B19" s="19"/>
      <c r="C19" s="2" t="s">
        <v>20</v>
      </c>
      <c r="D19" s="21">
        <f t="shared" si="0"/>
        <v>0</v>
      </c>
      <c r="E19" s="21">
        <f t="shared" si="1"/>
        <v>1.0199978871751532</v>
      </c>
      <c r="F19" s="19"/>
      <c r="G19" s="37"/>
      <c r="H19" s="2" t="s">
        <v>9</v>
      </c>
      <c r="I19" s="11"/>
      <c r="J19" s="11"/>
      <c r="K19" s="11">
        <v>1861.65</v>
      </c>
      <c r="L19" s="12">
        <v>1893.2</v>
      </c>
      <c r="M19" s="12">
        <v>1931.06</v>
      </c>
      <c r="N19" s="12"/>
      <c r="O19" s="12"/>
      <c r="P19" s="1" t="s">
        <v>20</v>
      </c>
      <c r="Q19" s="12"/>
      <c r="R19" s="17">
        <f t="shared" si="3"/>
        <v>1.0199978871751532</v>
      </c>
      <c r="S19" s="27"/>
    </row>
    <row r="20" spans="1:19" ht="55.5" customHeight="1" x14ac:dyDescent="0.4">
      <c r="A20" s="34" t="s">
        <v>48</v>
      </c>
      <c r="B20" s="19" t="s">
        <v>39</v>
      </c>
      <c r="C20" s="2" t="s">
        <v>19</v>
      </c>
      <c r="D20" s="21">
        <f t="shared" si="0"/>
        <v>23.34</v>
      </c>
      <c r="E20" s="21">
        <f t="shared" si="1"/>
        <v>25.45</v>
      </c>
      <c r="F20" s="35" t="s">
        <v>29</v>
      </c>
      <c r="G20" s="37" t="s">
        <v>18</v>
      </c>
      <c r="H20" s="35" t="s">
        <v>9</v>
      </c>
      <c r="I20" s="11"/>
      <c r="J20" s="11"/>
      <c r="K20" s="11"/>
      <c r="L20" s="12"/>
      <c r="M20" s="12"/>
      <c r="N20" s="12">
        <f>N16</f>
        <v>23.135999999999999</v>
      </c>
      <c r="O20" s="12">
        <f>O16</f>
        <v>23.34</v>
      </c>
      <c r="P20" s="1" t="s">
        <v>19</v>
      </c>
      <c r="Q20" s="12">
        <f>Q16</f>
        <v>23.34</v>
      </c>
      <c r="R20" s="12">
        <f>R16</f>
        <v>25.45</v>
      </c>
      <c r="S20" s="27" t="s">
        <v>17</v>
      </c>
    </row>
    <row r="21" spans="1:19" ht="51.75" customHeight="1" x14ac:dyDescent="0.4">
      <c r="A21" s="34"/>
      <c r="B21" s="19" t="s">
        <v>32</v>
      </c>
      <c r="C21" s="2" t="s">
        <v>20</v>
      </c>
      <c r="D21" s="21">
        <f t="shared" si="0"/>
        <v>2008.3</v>
      </c>
      <c r="E21" s="21">
        <f t="shared" si="1"/>
        <v>2088.63</v>
      </c>
      <c r="F21" s="36"/>
      <c r="G21" s="37"/>
      <c r="H21" s="36"/>
      <c r="I21" s="11"/>
      <c r="J21" s="11"/>
      <c r="K21" s="11"/>
      <c r="L21" s="12"/>
      <c r="M21" s="12"/>
      <c r="N21" s="12">
        <f>N9</f>
        <v>1931.06</v>
      </c>
      <c r="O21" s="12">
        <f>O9</f>
        <v>2008.3</v>
      </c>
      <c r="P21" s="1" t="s">
        <v>20</v>
      </c>
      <c r="Q21" s="12">
        <f>Q9</f>
        <v>2008.3</v>
      </c>
      <c r="R21" s="12">
        <f>R9</f>
        <v>2088.63</v>
      </c>
      <c r="S21" s="27"/>
    </row>
    <row r="22" spans="1:19" ht="55.5" customHeight="1" x14ac:dyDescent="0.4">
      <c r="A22" s="34" t="s">
        <v>40</v>
      </c>
      <c r="B22" s="19" t="s">
        <v>38</v>
      </c>
      <c r="C22" s="2" t="s">
        <v>19</v>
      </c>
      <c r="D22" s="21">
        <f t="shared" si="0"/>
        <v>19.45</v>
      </c>
      <c r="E22" s="21">
        <f t="shared" si="1"/>
        <v>21.21</v>
      </c>
      <c r="F22" s="28" t="s">
        <v>28</v>
      </c>
      <c r="G22" s="37" t="s">
        <v>21</v>
      </c>
      <c r="H22" s="35" t="s">
        <v>9</v>
      </c>
      <c r="I22" s="11"/>
      <c r="J22" s="11"/>
      <c r="K22" s="11"/>
      <c r="L22" s="12"/>
      <c r="M22" s="12"/>
      <c r="N22" s="12"/>
      <c r="O22" s="12"/>
      <c r="P22" s="1" t="s">
        <v>19</v>
      </c>
      <c r="Q22" s="12">
        <v>19.45</v>
      </c>
      <c r="R22" s="12">
        <v>21.21</v>
      </c>
      <c r="S22" s="27" t="s">
        <v>22</v>
      </c>
    </row>
    <row r="23" spans="1:19" ht="51.75" customHeight="1" x14ac:dyDescent="0.4">
      <c r="A23" s="34"/>
      <c r="B23" s="19" t="s">
        <v>31</v>
      </c>
      <c r="C23" s="2" t="s">
        <v>20</v>
      </c>
      <c r="D23" s="21">
        <f t="shared" si="0"/>
        <v>1804.23</v>
      </c>
      <c r="E23" s="21">
        <f t="shared" si="1"/>
        <v>1804.23</v>
      </c>
      <c r="F23" s="29"/>
      <c r="G23" s="37"/>
      <c r="H23" s="36"/>
      <c r="I23" s="11"/>
      <c r="J23" s="11"/>
      <c r="K23" s="11"/>
      <c r="L23" s="12"/>
      <c r="M23" s="12"/>
      <c r="N23" s="12"/>
      <c r="O23" s="12"/>
      <c r="P23" s="1" t="s">
        <v>20</v>
      </c>
      <c r="Q23" s="12">
        <v>1804.23</v>
      </c>
      <c r="R23" s="12">
        <v>1804.23</v>
      </c>
      <c r="S23" s="27"/>
    </row>
    <row r="24" spans="1:19" ht="55.5" customHeight="1" x14ac:dyDescent="0.4">
      <c r="A24" s="34" t="s">
        <v>41</v>
      </c>
      <c r="B24" s="19" t="s">
        <v>38</v>
      </c>
      <c r="C24" s="2" t="s">
        <v>19</v>
      </c>
      <c r="D24" s="21">
        <f t="shared" si="0"/>
        <v>19.45</v>
      </c>
      <c r="E24" s="21">
        <f t="shared" si="1"/>
        <v>21.21</v>
      </c>
      <c r="F24" s="28" t="s">
        <v>28</v>
      </c>
      <c r="G24" s="37" t="s">
        <v>23</v>
      </c>
      <c r="H24" s="35" t="s">
        <v>9</v>
      </c>
      <c r="I24" s="11"/>
      <c r="J24" s="11"/>
      <c r="K24" s="11"/>
      <c r="L24" s="12"/>
      <c r="M24" s="12"/>
      <c r="N24" s="12"/>
      <c r="O24" s="12"/>
      <c r="P24" s="1" t="s">
        <v>19</v>
      </c>
      <c r="Q24" s="12">
        <v>19.45</v>
      </c>
      <c r="R24" s="12">
        <v>21.21</v>
      </c>
      <c r="S24" s="27" t="s">
        <v>22</v>
      </c>
    </row>
    <row r="25" spans="1:19" ht="51.75" customHeight="1" x14ac:dyDescent="0.4">
      <c r="A25" s="34"/>
      <c r="B25" s="19" t="s">
        <v>31</v>
      </c>
      <c r="C25" s="2" t="s">
        <v>20</v>
      </c>
      <c r="D25" s="21">
        <f t="shared" si="0"/>
        <v>1655.33</v>
      </c>
      <c r="E25" s="21">
        <f t="shared" si="1"/>
        <v>1707.9</v>
      </c>
      <c r="F25" s="29"/>
      <c r="G25" s="37"/>
      <c r="H25" s="36"/>
      <c r="I25" s="11"/>
      <c r="J25" s="11"/>
      <c r="K25" s="11"/>
      <c r="L25" s="12"/>
      <c r="M25" s="12"/>
      <c r="N25" s="12"/>
      <c r="O25" s="12"/>
      <c r="P25" s="1" t="s">
        <v>20</v>
      </c>
      <c r="Q25" s="12">
        <v>1655.33</v>
      </c>
      <c r="R25" s="12">
        <v>1707.9</v>
      </c>
      <c r="S25" s="27"/>
    </row>
    <row r="26" spans="1:19" ht="55.5" customHeight="1" x14ac:dyDescent="0.4">
      <c r="A26" s="34" t="s">
        <v>45</v>
      </c>
      <c r="B26" s="19" t="s">
        <v>38</v>
      </c>
      <c r="C26" s="2" t="s">
        <v>19</v>
      </c>
      <c r="D26" s="21">
        <f t="shared" si="0"/>
        <v>19.45</v>
      </c>
      <c r="E26" s="21">
        <f t="shared" si="1"/>
        <v>21.21</v>
      </c>
      <c r="F26" s="28" t="s">
        <v>28</v>
      </c>
      <c r="G26" s="37" t="s">
        <v>24</v>
      </c>
      <c r="H26" s="35" t="s">
        <v>9</v>
      </c>
      <c r="I26" s="11"/>
      <c r="J26" s="11"/>
      <c r="K26" s="11"/>
      <c r="L26" s="12"/>
      <c r="M26" s="12"/>
      <c r="N26" s="12"/>
      <c r="O26" s="12"/>
      <c r="P26" s="1" t="s">
        <v>19</v>
      </c>
      <c r="Q26" s="12">
        <v>19.45</v>
      </c>
      <c r="R26" s="12">
        <v>21.21</v>
      </c>
      <c r="S26" s="27" t="s">
        <v>22</v>
      </c>
    </row>
    <row r="27" spans="1:19" ht="51.75" customHeight="1" x14ac:dyDescent="0.4">
      <c r="A27" s="34"/>
      <c r="B27" s="19" t="s">
        <v>31</v>
      </c>
      <c r="C27" s="2" t="s">
        <v>20</v>
      </c>
      <c r="D27" s="21">
        <f t="shared" si="0"/>
        <v>1665.49</v>
      </c>
      <c r="E27" s="21">
        <f t="shared" si="1"/>
        <v>1725.5</v>
      </c>
      <c r="F27" s="29"/>
      <c r="G27" s="37"/>
      <c r="H27" s="36"/>
      <c r="I27" s="11"/>
      <c r="J27" s="11"/>
      <c r="K27" s="11"/>
      <c r="L27" s="12"/>
      <c r="M27" s="12"/>
      <c r="N27" s="12"/>
      <c r="O27" s="12"/>
      <c r="P27" s="1" t="s">
        <v>20</v>
      </c>
      <c r="Q27" s="12">
        <v>1665.49</v>
      </c>
      <c r="R27" s="12">
        <v>1725.5</v>
      </c>
      <c r="S27" s="27"/>
    </row>
    <row r="28" spans="1:19" ht="109.5" customHeight="1" x14ac:dyDescent="0.4">
      <c r="A28" s="2" t="s">
        <v>46</v>
      </c>
      <c r="B28" s="2" t="s">
        <v>31</v>
      </c>
      <c r="C28" s="20"/>
      <c r="D28" s="21">
        <f t="shared" si="0"/>
        <v>1356.07</v>
      </c>
      <c r="E28" s="21">
        <f t="shared" si="1"/>
        <v>1356.07</v>
      </c>
      <c r="F28" s="2" t="s">
        <v>28</v>
      </c>
      <c r="G28" s="19" t="s">
        <v>25</v>
      </c>
      <c r="H28" s="19" t="s">
        <v>26</v>
      </c>
      <c r="I28" s="4"/>
      <c r="J28" s="4"/>
      <c r="K28" s="4"/>
      <c r="L28" s="12">
        <v>1260.5</v>
      </c>
      <c r="M28" s="12">
        <v>1260.5</v>
      </c>
      <c r="N28" s="12">
        <v>1260.5</v>
      </c>
      <c r="O28" s="12">
        <v>1422.51</v>
      </c>
      <c r="P28" s="12"/>
      <c r="Q28" s="12">
        <v>1356.07</v>
      </c>
      <c r="R28" s="12">
        <v>1356.07</v>
      </c>
      <c r="S28" s="4" t="s">
        <v>12</v>
      </c>
    </row>
  </sheetData>
  <mergeCells count="46">
    <mergeCell ref="A24:A25"/>
    <mergeCell ref="F24:F25"/>
    <mergeCell ref="G24:G25"/>
    <mergeCell ref="H24:H25"/>
    <mergeCell ref="S24:S25"/>
    <mergeCell ref="A26:A27"/>
    <mergeCell ref="F26:F27"/>
    <mergeCell ref="G26:G27"/>
    <mergeCell ref="H26:H27"/>
    <mergeCell ref="S26:S27"/>
    <mergeCell ref="A20:A21"/>
    <mergeCell ref="F20:F21"/>
    <mergeCell ref="G20:G21"/>
    <mergeCell ref="H20:H21"/>
    <mergeCell ref="S20:S21"/>
    <mergeCell ref="A22:A23"/>
    <mergeCell ref="F22:F23"/>
    <mergeCell ref="G22:G23"/>
    <mergeCell ref="H22:H23"/>
    <mergeCell ref="S22:S23"/>
    <mergeCell ref="A18:A19"/>
    <mergeCell ref="G18:G19"/>
    <mergeCell ref="S18:S19"/>
    <mergeCell ref="S5:S6"/>
    <mergeCell ref="A14:A15"/>
    <mergeCell ref="F14:F15"/>
    <mergeCell ref="G14:G15"/>
    <mergeCell ref="H14:H15"/>
    <mergeCell ref="S14:S15"/>
    <mergeCell ref="D5:E5"/>
    <mergeCell ref="C5:C6"/>
    <mergeCell ref="A16:A17"/>
    <mergeCell ref="F16:F17"/>
    <mergeCell ref="G16:G17"/>
    <mergeCell ref="H16:H17"/>
    <mergeCell ref="S16:S17"/>
    <mergeCell ref="A3:S3"/>
    <mergeCell ref="A5:A6"/>
    <mergeCell ref="B5:B6"/>
    <mergeCell ref="F5:F6"/>
    <mergeCell ref="G5:G6"/>
    <mergeCell ref="H5:H6"/>
    <mergeCell ref="L5:M5"/>
    <mergeCell ref="N5:O5"/>
    <mergeCell ref="P5:P6"/>
    <mergeCell ref="Q5:R5"/>
  </mergeCells>
  <pageMargins left="0.70866141732283472" right="0.70866141732283472" top="0.15748031496062992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F669-9447-4046-82B5-EBE4CA6C948A}">
  <sheetPr>
    <pageSetUpPr fitToPage="1"/>
  </sheetPr>
  <dimension ref="A3:T35"/>
  <sheetViews>
    <sheetView tabSelected="1" topLeftCell="A4" zoomScale="40" zoomScaleNormal="40" workbookViewId="0">
      <selection activeCell="D16" sqref="D16"/>
    </sheetView>
  </sheetViews>
  <sheetFormatPr defaultRowHeight="26.25" x14ac:dyDescent="0.4"/>
  <cols>
    <col min="1" max="1" width="72" style="10" customWidth="1"/>
    <col min="2" max="2" width="45.28515625" style="10" customWidth="1"/>
    <col min="3" max="3" width="48.5703125" style="9" customWidth="1"/>
    <col min="4" max="5" width="41.7109375" style="10" customWidth="1"/>
    <col min="6" max="6" width="62.85546875" style="10" hidden="1" customWidth="1"/>
    <col min="7" max="7" width="43.28515625" style="10" hidden="1" customWidth="1"/>
    <col min="8" max="8" width="22.5703125" style="22" hidden="1" customWidth="1"/>
    <col min="9" max="9" width="47.140625" style="9" hidden="1" customWidth="1"/>
    <col min="10" max="10" width="14.7109375" style="9" customWidth="1"/>
    <col min="11" max="16384" width="9.140625" style="9"/>
  </cols>
  <sheetData>
    <row r="3" spans="1:14" ht="33" x14ac:dyDescent="0.45">
      <c r="A3" s="32" t="s">
        <v>61</v>
      </c>
      <c r="B3" s="32"/>
      <c r="C3" s="32"/>
      <c r="D3" s="32"/>
      <c r="E3" s="32"/>
      <c r="F3" s="32"/>
      <c r="G3" s="32"/>
      <c r="H3" s="32"/>
      <c r="I3" s="32"/>
    </row>
    <row r="5" spans="1:14" x14ac:dyDescent="0.4">
      <c r="A5" s="28" t="s">
        <v>0</v>
      </c>
      <c r="B5" s="28" t="s">
        <v>43</v>
      </c>
      <c r="C5" s="34"/>
      <c r="D5" s="38">
        <v>2025</v>
      </c>
      <c r="E5" s="38"/>
      <c r="F5" s="28" t="s">
        <v>27</v>
      </c>
      <c r="G5" s="28" t="s">
        <v>43</v>
      </c>
      <c r="H5" s="59"/>
      <c r="I5" s="63" t="s">
        <v>1</v>
      </c>
    </row>
    <row r="6" spans="1:14" ht="81" customHeight="1" x14ac:dyDescent="0.4">
      <c r="A6" s="29"/>
      <c r="B6" s="29"/>
      <c r="C6" s="34"/>
      <c r="D6" s="7" t="s">
        <v>54</v>
      </c>
      <c r="E6" s="7" t="s">
        <v>55</v>
      </c>
      <c r="F6" s="29"/>
      <c r="G6" s="29"/>
      <c r="H6" s="59" t="s">
        <v>60</v>
      </c>
      <c r="I6" s="64"/>
    </row>
    <row r="7" spans="1:14" ht="105" customHeight="1" x14ac:dyDescent="0.4">
      <c r="A7" s="39" t="s">
        <v>71</v>
      </c>
      <c r="B7" s="40" t="s">
        <v>59</v>
      </c>
      <c r="C7" s="41"/>
      <c r="D7" s="42">
        <v>2635.66</v>
      </c>
      <c r="E7" s="42">
        <v>2916.58</v>
      </c>
      <c r="F7" s="39" t="s">
        <v>28</v>
      </c>
      <c r="G7" s="43" t="s">
        <v>8</v>
      </c>
      <c r="H7" s="60">
        <f>E7/D7</f>
        <v>1.1065843090535199</v>
      </c>
      <c r="I7" s="65" t="s">
        <v>58</v>
      </c>
      <c r="J7" s="44"/>
    </row>
    <row r="8" spans="1:14" ht="88.5" customHeight="1" x14ac:dyDescent="0.4">
      <c r="A8" s="39" t="s">
        <v>72</v>
      </c>
      <c r="B8" s="45"/>
      <c r="C8" s="41"/>
      <c r="D8" s="42">
        <f>D7*1.2</f>
        <v>3162.7919999999999</v>
      </c>
      <c r="E8" s="42">
        <f>E7*1.2</f>
        <v>3499.8959999999997</v>
      </c>
      <c r="F8" s="39" t="s">
        <v>28</v>
      </c>
      <c r="G8" s="43" t="s">
        <v>8</v>
      </c>
      <c r="H8" s="61"/>
      <c r="I8" s="66"/>
      <c r="J8" s="44"/>
      <c r="N8" s="13"/>
    </row>
    <row r="9" spans="1:14" ht="76.5" customHeight="1" x14ac:dyDescent="0.4">
      <c r="A9" s="39" t="s">
        <v>73</v>
      </c>
      <c r="B9" s="46"/>
      <c r="C9" s="41"/>
      <c r="D9" s="42">
        <v>2616.9699999999998</v>
      </c>
      <c r="E9" s="42">
        <v>2917.92</v>
      </c>
      <c r="F9" s="39" t="s">
        <v>29</v>
      </c>
      <c r="G9" s="43" t="s">
        <v>8</v>
      </c>
      <c r="H9" s="62">
        <f t="shared" ref="H9:H11" si="0">E9/D9</f>
        <v>1.1149994077119723</v>
      </c>
      <c r="I9" s="67"/>
      <c r="J9" s="44"/>
    </row>
    <row r="10" spans="1:14" ht="82.5" customHeight="1" x14ac:dyDescent="0.4">
      <c r="A10" s="39" t="s">
        <v>74</v>
      </c>
      <c r="B10" s="39" t="s">
        <v>65</v>
      </c>
      <c r="C10" s="41"/>
      <c r="D10" s="42">
        <v>426.78</v>
      </c>
      <c r="E10" s="42">
        <v>426.78</v>
      </c>
      <c r="F10" s="39" t="s">
        <v>28</v>
      </c>
      <c r="G10" s="43" t="s">
        <v>11</v>
      </c>
      <c r="H10" s="62">
        <f t="shared" si="0"/>
        <v>1</v>
      </c>
      <c r="I10" s="68" t="s">
        <v>58</v>
      </c>
      <c r="J10" s="44"/>
    </row>
    <row r="11" spans="1:14" ht="77.25" customHeight="1" x14ac:dyDescent="0.4">
      <c r="A11" s="39" t="s">
        <v>75</v>
      </c>
      <c r="B11" s="39" t="s">
        <v>62</v>
      </c>
      <c r="C11" s="41"/>
      <c r="D11" s="42">
        <v>95.35</v>
      </c>
      <c r="E11" s="42">
        <v>104.9</v>
      </c>
      <c r="F11" s="39" t="s">
        <v>28</v>
      </c>
      <c r="G11" s="43" t="s">
        <v>13</v>
      </c>
      <c r="H11" s="62">
        <f t="shared" si="0"/>
        <v>1.1001573151546933</v>
      </c>
      <c r="I11" s="68" t="s">
        <v>63</v>
      </c>
      <c r="J11" s="44"/>
    </row>
    <row r="12" spans="1:14" ht="105" hidden="1" customHeight="1" x14ac:dyDescent="0.4">
      <c r="A12" s="39" t="s">
        <v>76</v>
      </c>
      <c r="B12" s="39"/>
      <c r="C12" s="41"/>
      <c r="D12" s="42" t="e">
        <f>#REF!</f>
        <v>#REF!</v>
      </c>
      <c r="E12" s="42" t="e">
        <f>#REF!</f>
        <v>#REF!</v>
      </c>
      <c r="F12" s="43" t="s">
        <v>28</v>
      </c>
      <c r="G12" s="43" t="s">
        <v>14</v>
      </c>
      <c r="H12" s="62"/>
      <c r="I12" s="68" t="s">
        <v>9</v>
      </c>
      <c r="J12" s="44"/>
    </row>
    <row r="13" spans="1:14" ht="39" hidden="1" customHeight="1" x14ac:dyDescent="0.4">
      <c r="A13" s="43" t="s">
        <v>47</v>
      </c>
      <c r="B13" s="43"/>
      <c r="C13" s="41"/>
      <c r="D13" s="42" t="e">
        <f>#REF!</f>
        <v>#REF!</v>
      </c>
      <c r="E13" s="42" t="e">
        <f>#REF!</f>
        <v>#REF!</v>
      </c>
      <c r="F13" s="43" t="s">
        <v>28</v>
      </c>
      <c r="G13" s="43" t="s">
        <v>16</v>
      </c>
      <c r="H13" s="62"/>
      <c r="I13" s="68" t="s">
        <v>9</v>
      </c>
      <c r="J13" s="44"/>
    </row>
    <row r="14" spans="1:14" ht="70.5" customHeight="1" x14ac:dyDescent="0.4">
      <c r="A14" s="48" t="s">
        <v>77</v>
      </c>
      <c r="B14" s="49" t="s">
        <v>64</v>
      </c>
      <c r="C14" s="39" t="s">
        <v>19</v>
      </c>
      <c r="D14" s="42">
        <v>29.51</v>
      </c>
      <c r="E14" s="42">
        <v>33.770000000000003</v>
      </c>
      <c r="F14" s="50" t="s">
        <v>28</v>
      </c>
      <c r="G14" s="51" t="s">
        <v>18</v>
      </c>
      <c r="H14" s="62">
        <f t="shared" ref="H14:H17" si="1">E14/D14</f>
        <v>1.1443578447983735</v>
      </c>
      <c r="I14" s="65" t="s">
        <v>63</v>
      </c>
      <c r="J14" s="44"/>
    </row>
    <row r="15" spans="1:14" ht="70.5" customHeight="1" x14ac:dyDescent="0.4">
      <c r="A15" s="48"/>
      <c r="B15" s="52"/>
      <c r="C15" s="39" t="s">
        <v>20</v>
      </c>
      <c r="D15" s="42">
        <f>D7</f>
        <v>2635.66</v>
      </c>
      <c r="E15" s="42">
        <f>E7</f>
        <v>2916.58</v>
      </c>
      <c r="F15" s="53"/>
      <c r="G15" s="51"/>
      <c r="H15" s="62">
        <f t="shared" si="1"/>
        <v>1.1065843090535199</v>
      </c>
      <c r="I15" s="67"/>
      <c r="J15" s="44"/>
    </row>
    <row r="16" spans="1:14" ht="55.5" customHeight="1" x14ac:dyDescent="0.4">
      <c r="A16" s="48" t="s">
        <v>78</v>
      </c>
      <c r="B16" s="49" t="s">
        <v>64</v>
      </c>
      <c r="C16" s="39" t="s">
        <v>19</v>
      </c>
      <c r="D16" s="42">
        <f>D14*1.2</f>
        <v>35.411999999999999</v>
      </c>
      <c r="E16" s="42">
        <f>E14*1.2</f>
        <v>40.524000000000001</v>
      </c>
      <c r="F16" s="50" t="s">
        <v>28</v>
      </c>
      <c r="G16" s="51" t="s">
        <v>18</v>
      </c>
      <c r="H16" s="62">
        <f t="shared" si="1"/>
        <v>1.1443578447983735</v>
      </c>
      <c r="I16" s="65" t="s">
        <v>63</v>
      </c>
      <c r="J16" s="44"/>
    </row>
    <row r="17" spans="1:10" ht="51.75" customHeight="1" x14ac:dyDescent="0.4">
      <c r="A17" s="48"/>
      <c r="B17" s="54"/>
      <c r="C17" s="39" t="s">
        <v>20</v>
      </c>
      <c r="D17" s="42">
        <f>D8</f>
        <v>3162.7919999999999</v>
      </c>
      <c r="E17" s="42">
        <f>E8</f>
        <v>3499.8959999999997</v>
      </c>
      <c r="F17" s="53"/>
      <c r="G17" s="51"/>
      <c r="H17" s="62">
        <f t="shared" si="1"/>
        <v>1.1065843090535197</v>
      </c>
      <c r="I17" s="67"/>
      <c r="J17" s="44"/>
    </row>
    <row r="18" spans="1:10" ht="37.5" hidden="1" customHeight="1" x14ac:dyDescent="0.4">
      <c r="A18" s="48" t="s">
        <v>48</v>
      </c>
      <c r="B18" s="43"/>
      <c r="C18" s="39" t="s">
        <v>19</v>
      </c>
      <c r="D18" s="42" t="e">
        <f>#REF!</f>
        <v>#REF!</v>
      </c>
      <c r="E18" s="42" t="e">
        <f>#REF!</f>
        <v>#REF!</v>
      </c>
      <c r="F18" s="43"/>
      <c r="G18" s="51" t="s">
        <v>18</v>
      </c>
      <c r="H18" s="62"/>
      <c r="I18" s="68" t="s">
        <v>9</v>
      </c>
      <c r="J18" s="44"/>
    </row>
    <row r="19" spans="1:10" ht="37.5" hidden="1" customHeight="1" x14ac:dyDescent="0.4">
      <c r="A19" s="48"/>
      <c r="B19" s="43"/>
      <c r="C19" s="39" t="s">
        <v>20</v>
      </c>
      <c r="D19" s="42" t="e">
        <f>#REF!</f>
        <v>#REF!</v>
      </c>
      <c r="E19" s="42" t="e">
        <f>#REF!</f>
        <v>#REF!</v>
      </c>
      <c r="F19" s="43"/>
      <c r="G19" s="51"/>
      <c r="H19" s="62"/>
      <c r="I19" s="68" t="s">
        <v>9</v>
      </c>
      <c r="J19" s="44"/>
    </row>
    <row r="20" spans="1:10" ht="55.5" customHeight="1" x14ac:dyDescent="0.4">
      <c r="A20" s="48" t="s">
        <v>79</v>
      </c>
      <c r="B20" s="40" t="s">
        <v>64</v>
      </c>
      <c r="C20" s="39" t="s">
        <v>19</v>
      </c>
      <c r="D20" s="42">
        <f>D16</f>
        <v>35.411999999999999</v>
      </c>
      <c r="E20" s="42">
        <f>E16</f>
        <v>40.524000000000001</v>
      </c>
      <c r="F20" s="40" t="s">
        <v>29</v>
      </c>
      <c r="G20" s="51" t="s">
        <v>18</v>
      </c>
      <c r="H20" s="62">
        <f t="shared" ref="H20:H26" si="2">E20/D20</f>
        <v>1.1443578447983735</v>
      </c>
      <c r="I20" s="65" t="s">
        <v>63</v>
      </c>
      <c r="J20" s="44"/>
    </row>
    <row r="21" spans="1:10" ht="51.75" customHeight="1" x14ac:dyDescent="0.4">
      <c r="A21" s="48"/>
      <c r="B21" s="46"/>
      <c r="C21" s="39" t="s">
        <v>20</v>
      </c>
      <c r="D21" s="42">
        <f>D9</f>
        <v>2616.9699999999998</v>
      </c>
      <c r="E21" s="42">
        <f>E9</f>
        <v>2917.92</v>
      </c>
      <c r="F21" s="46"/>
      <c r="G21" s="51"/>
      <c r="H21" s="62">
        <f t="shared" si="2"/>
        <v>1.1149994077119723</v>
      </c>
      <c r="I21" s="67"/>
      <c r="J21" s="44"/>
    </row>
    <row r="22" spans="1:10" ht="55.5" customHeight="1" x14ac:dyDescent="0.4">
      <c r="A22" s="48" t="s">
        <v>80</v>
      </c>
      <c r="B22" s="40" t="s">
        <v>67</v>
      </c>
      <c r="C22" s="39" t="s">
        <v>19</v>
      </c>
      <c r="D22" s="42">
        <v>29.51</v>
      </c>
      <c r="E22" s="42">
        <v>33.770000000000003</v>
      </c>
      <c r="F22" s="50" t="s">
        <v>28</v>
      </c>
      <c r="G22" s="51" t="s">
        <v>21</v>
      </c>
      <c r="H22" s="62">
        <f t="shared" si="2"/>
        <v>1.1443578447983735</v>
      </c>
      <c r="I22" s="65" t="s">
        <v>66</v>
      </c>
      <c r="J22" s="44"/>
    </row>
    <row r="23" spans="1:10" ht="51.75" customHeight="1" x14ac:dyDescent="0.4">
      <c r="A23" s="48"/>
      <c r="B23" s="53"/>
      <c r="C23" s="39" t="s">
        <v>20</v>
      </c>
      <c r="D23" s="42">
        <v>2159.7600000000002</v>
      </c>
      <c r="E23" s="42">
        <v>2408.13</v>
      </c>
      <c r="F23" s="53"/>
      <c r="G23" s="51"/>
      <c r="H23" s="62">
        <f t="shared" si="2"/>
        <v>1.1149988887654183</v>
      </c>
      <c r="I23" s="67"/>
      <c r="J23" s="44"/>
    </row>
    <row r="24" spans="1:10" ht="80.25" customHeight="1" x14ac:dyDescent="0.4">
      <c r="A24" s="48" t="s">
        <v>81</v>
      </c>
      <c r="B24" s="50" t="s">
        <v>68</v>
      </c>
      <c r="C24" s="39" t="s">
        <v>19</v>
      </c>
      <c r="D24" s="42">
        <v>1597.71</v>
      </c>
      <c r="E24" s="42">
        <v>1853.68</v>
      </c>
      <c r="F24" s="50" t="s">
        <v>28</v>
      </c>
      <c r="G24" s="51" t="s">
        <v>23</v>
      </c>
      <c r="H24" s="62">
        <f t="shared" si="2"/>
        <v>1.1602105513516221</v>
      </c>
      <c r="I24" s="65" t="s">
        <v>69</v>
      </c>
      <c r="J24" s="44"/>
    </row>
    <row r="25" spans="1:10" ht="51.75" hidden="1" customHeight="1" x14ac:dyDescent="0.4">
      <c r="A25" s="48"/>
      <c r="B25" s="53"/>
      <c r="C25" s="39" t="s">
        <v>20</v>
      </c>
      <c r="D25" s="42" t="e">
        <f>#REF!</f>
        <v>#REF!</v>
      </c>
      <c r="E25" s="42" t="e">
        <f>#REF!</f>
        <v>#REF!</v>
      </c>
      <c r="F25" s="53"/>
      <c r="G25" s="51"/>
      <c r="H25" s="62" t="e">
        <f t="shared" si="2"/>
        <v>#REF!</v>
      </c>
      <c r="I25" s="67"/>
      <c r="J25" s="44"/>
    </row>
    <row r="26" spans="1:10" ht="78" customHeight="1" x14ac:dyDescent="0.4">
      <c r="A26" s="48" t="s">
        <v>82</v>
      </c>
      <c r="B26" s="43" t="s">
        <v>70</v>
      </c>
      <c r="C26" s="39"/>
      <c r="D26" s="42">
        <v>16.760000000000002</v>
      </c>
      <c r="E26" s="42">
        <v>18.79</v>
      </c>
      <c r="F26" s="50" t="s">
        <v>28</v>
      </c>
      <c r="G26" s="51" t="s">
        <v>24</v>
      </c>
      <c r="H26" s="62">
        <f t="shared" si="2"/>
        <v>1.1211217183770881</v>
      </c>
      <c r="I26" s="65" t="s">
        <v>66</v>
      </c>
      <c r="J26" s="44"/>
    </row>
    <row r="27" spans="1:10" ht="51.75" hidden="1" customHeight="1" x14ac:dyDescent="0.4">
      <c r="A27" s="48"/>
      <c r="B27" s="43"/>
      <c r="C27" s="39" t="s">
        <v>20</v>
      </c>
      <c r="D27" s="42" t="e">
        <f>#REF!</f>
        <v>#REF!</v>
      </c>
      <c r="E27" s="42" t="e">
        <f>#REF!</f>
        <v>#REF!</v>
      </c>
      <c r="F27" s="53"/>
      <c r="G27" s="51"/>
      <c r="H27" s="47"/>
      <c r="I27" s="67"/>
      <c r="J27" s="44"/>
    </row>
    <row r="28" spans="1:10" ht="109.5" hidden="1" customHeight="1" x14ac:dyDescent="0.4">
      <c r="A28" s="39" t="s">
        <v>46</v>
      </c>
      <c r="B28" s="39"/>
      <c r="C28" s="41"/>
      <c r="D28" s="42" t="e">
        <f>#REF!</f>
        <v>#REF!</v>
      </c>
      <c r="E28" s="42" t="e">
        <f>#REF!</f>
        <v>#REF!</v>
      </c>
      <c r="F28" s="39" t="s">
        <v>28</v>
      </c>
      <c r="G28" s="43" t="s">
        <v>25</v>
      </c>
      <c r="H28" s="47"/>
      <c r="I28" s="43" t="s">
        <v>26</v>
      </c>
      <c r="J28" s="44"/>
    </row>
    <row r="29" spans="1:10" x14ac:dyDescent="0.4">
      <c r="A29" s="55"/>
      <c r="B29" s="56"/>
      <c r="C29" s="44"/>
      <c r="D29" s="56"/>
      <c r="E29" s="56"/>
      <c r="F29" s="56"/>
      <c r="G29" s="56"/>
      <c r="H29" s="57"/>
      <c r="I29" s="58"/>
      <c r="J29" s="44"/>
    </row>
    <row r="30" spans="1:10" x14ac:dyDescent="0.4">
      <c r="A30" s="56"/>
      <c r="B30" s="56"/>
      <c r="C30" s="44"/>
      <c r="D30" s="56"/>
      <c r="E30" s="56"/>
      <c r="F30" s="56"/>
      <c r="G30" s="56"/>
      <c r="H30" s="57"/>
      <c r="I30" s="44"/>
      <c r="J30" s="44"/>
    </row>
    <row r="31" spans="1:10" x14ac:dyDescent="0.4">
      <c r="A31" s="56"/>
      <c r="B31" s="56"/>
      <c r="C31" s="44"/>
      <c r="D31" s="56"/>
      <c r="E31" s="56"/>
      <c r="F31" s="56"/>
      <c r="G31" s="56"/>
      <c r="H31" s="57"/>
      <c r="I31" s="44"/>
      <c r="J31" s="44"/>
    </row>
    <row r="32" spans="1:10" x14ac:dyDescent="0.4">
      <c r="A32" s="56"/>
      <c r="B32" s="56"/>
      <c r="C32" s="44"/>
      <c r="D32" s="56"/>
      <c r="E32" s="56"/>
      <c r="F32" s="56"/>
      <c r="G32" s="56"/>
      <c r="H32" s="57"/>
      <c r="I32" s="44"/>
      <c r="J32" s="44"/>
    </row>
    <row r="33" spans="1:10" x14ac:dyDescent="0.4">
      <c r="A33" s="56"/>
      <c r="B33" s="56"/>
      <c r="C33" s="44"/>
      <c r="D33" s="56"/>
      <c r="E33" s="56"/>
      <c r="F33" s="56"/>
      <c r="G33" s="56"/>
      <c r="H33" s="57"/>
      <c r="I33" s="44"/>
      <c r="J33" s="44"/>
    </row>
    <row r="34" spans="1:10" x14ac:dyDescent="0.4">
      <c r="A34" s="56"/>
      <c r="B34" s="56"/>
      <c r="C34" s="44"/>
      <c r="D34" s="56"/>
      <c r="E34" s="56"/>
      <c r="F34" s="56"/>
      <c r="G34" s="56"/>
      <c r="H34" s="57"/>
      <c r="I34" s="44"/>
      <c r="J34" s="44"/>
    </row>
    <row r="35" spans="1:10" x14ac:dyDescent="0.4">
      <c r="A35" s="56"/>
      <c r="B35" s="56"/>
      <c r="C35" s="44"/>
      <c r="D35" s="56"/>
      <c r="E35" s="56"/>
      <c r="F35" s="56"/>
      <c r="G35" s="56"/>
      <c r="H35" s="57"/>
      <c r="I35" s="44"/>
      <c r="J35" s="44"/>
    </row>
  </sheetData>
  <mergeCells count="42">
    <mergeCell ref="F16:F17"/>
    <mergeCell ref="A3:I3"/>
    <mergeCell ref="A5:A6"/>
    <mergeCell ref="B5:B6"/>
    <mergeCell ref="C5:C6"/>
    <mergeCell ref="D5:E5"/>
    <mergeCell ref="F5:F6"/>
    <mergeCell ref="G5:G6"/>
    <mergeCell ref="I5:I6"/>
    <mergeCell ref="A14:A15"/>
    <mergeCell ref="F14:F15"/>
    <mergeCell ref="G14:G15"/>
    <mergeCell ref="I14:I15"/>
    <mergeCell ref="B7:B9"/>
    <mergeCell ref="I7:I9"/>
    <mergeCell ref="H7:H8"/>
    <mergeCell ref="G16:G17"/>
    <mergeCell ref="I16:I17"/>
    <mergeCell ref="A22:A23"/>
    <mergeCell ref="F22:F23"/>
    <mergeCell ref="G22:G23"/>
    <mergeCell ref="I22:I23"/>
    <mergeCell ref="A20:A21"/>
    <mergeCell ref="F20:F21"/>
    <mergeCell ref="G20:G21"/>
    <mergeCell ref="I20:I21"/>
    <mergeCell ref="A18:A19"/>
    <mergeCell ref="G18:G19"/>
    <mergeCell ref="A26:A27"/>
    <mergeCell ref="F26:F27"/>
    <mergeCell ref="G26:G27"/>
    <mergeCell ref="I26:I27"/>
    <mergeCell ref="F24:F25"/>
    <mergeCell ref="G24:G25"/>
    <mergeCell ref="I24:I25"/>
    <mergeCell ref="B24:B25"/>
    <mergeCell ref="B14:B15"/>
    <mergeCell ref="B16:B17"/>
    <mergeCell ref="B20:B21"/>
    <mergeCell ref="B22:B23"/>
    <mergeCell ref="A24:A25"/>
    <mergeCell ref="A16:A17"/>
  </mergeCells>
  <pageMargins left="0.70866141732283472" right="0.70866141732283472" top="0.15748031496062992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2021 (2)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2024-12-28T09:31:54Z</dcterms:modified>
</cp:coreProperties>
</file>